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715" firstSheet="3" activeTab="3"/>
  </bookViews>
  <sheets>
    <sheet name="Notes 06" sheetId="1" state="hidden" r:id="rId1"/>
    <sheet name="Comments" sheetId="2" state="hidden" r:id="rId2"/>
    <sheet name="Stimulus Form" sheetId="3" state="hidden" r:id="rId3"/>
    <sheet name="Schedule A - I" sheetId="4" r:id="rId4"/>
    <sheet name="Schedule B - I" sheetId="5" r:id="rId5"/>
    <sheet name="Schedule C - I" sheetId="6" r:id="rId6"/>
    <sheet name="Schedule C - II  (2)" sheetId="7" state="hidden" r:id="rId7"/>
    <sheet name="Schedule F - Not Used in FY2011" sheetId="8" state="hidden" r:id="rId8"/>
    <sheet name="Schedule F - Use (2)" sheetId="9" state="hidden" r:id="rId9"/>
  </sheets>
  <externalReferences>
    <externalReference r:id="rId12"/>
    <externalReference r:id="rId13"/>
  </externalReferences>
  <definedNames>
    <definedName name="Courses_and_FTE">#REF!</definedName>
    <definedName name="Mandatory_Sorted">'[1]Mand Sum'!#REF!</definedName>
    <definedName name="_xlnm.Print_Area" localSheetId="3">'Schedule A - I'!$A$1:$F$117</definedName>
    <definedName name="_xlnm.Print_Area" localSheetId="4">'Schedule B - I'!$A$1:$D$26</definedName>
    <definedName name="_xlnm.Print_Area" localSheetId="5">'Schedule C - I'!$A$1:$C$34</definedName>
    <definedName name="_xlnm.Print_Area" localSheetId="7">'Schedule F - Not Used in FY2011'!$A$1:$L$25</definedName>
    <definedName name="_xlnm.Print_Area" localSheetId="8">'Schedule F - Use (2)'!$A$1:$L$36</definedName>
    <definedName name="Range_1">#REF!</definedName>
    <definedName name="Range_2">#REF!</definedName>
  </definedNames>
  <calcPr fullCalcOnLoad="1"/>
</workbook>
</file>

<file path=xl/comments7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rFont val="Tahoma"/>
            <family val="2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<sst xmlns="http://schemas.openxmlformats.org/spreadsheetml/2006/main" count="399" uniqueCount="267">
  <si>
    <t>EDUCATIONAL AND GENERAL BUDGET</t>
  </si>
  <si>
    <t>PART I - PRIMARY BUDGET</t>
  </si>
  <si>
    <t>Schedule A</t>
  </si>
  <si>
    <t>Summary of Educational and General Expenditures by Function</t>
  </si>
  <si>
    <t>EXPENDITURES BY ACTIVITY/FUNCTION</t>
  </si>
  <si>
    <t>Activity Number</t>
  </si>
  <si>
    <t>Activity/Function</t>
  </si>
  <si>
    <t>Percent of Total</t>
  </si>
  <si>
    <t>Educational &amp; General Budget - Part 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</si>
  <si>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</si>
  <si>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</si>
  <si>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</si>
  <si>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</si>
  <si>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</si>
  <si>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</si>
  <si>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</si>
  <si>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</si>
  <si>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Expenditures by Activity/Function:</t>
  </si>
  <si>
    <t>FUNDING</t>
  </si>
  <si>
    <t>Fund Number</t>
  </si>
  <si>
    <t>Fund Name</t>
  </si>
  <si>
    <t>E&amp;G Operating Revolving Fund:</t>
  </si>
  <si>
    <t>Revolving Funds</t>
  </si>
  <si>
    <t>Total Expenditures by Fund:</t>
  </si>
  <si>
    <t>General Academic Instruction</t>
  </si>
  <si>
    <t>Vocational/Technical Instruction</t>
  </si>
  <si>
    <t>Community Education</t>
  </si>
  <si>
    <t>Preparatory/Remedial Instruction</t>
  </si>
  <si>
    <t>Total Instruction:</t>
  </si>
  <si>
    <t>Institutes and Research Centers</t>
  </si>
  <si>
    <t>Individual and Project Research</t>
  </si>
  <si>
    <t>Total Research:</t>
  </si>
  <si>
    <t>Community Service</t>
  </si>
  <si>
    <t>Cooperative Extension Service</t>
  </si>
  <si>
    <t>Public Broadcasting Services</t>
  </si>
  <si>
    <t>Total Public Service:</t>
  </si>
  <si>
    <t>Libraries</t>
  </si>
  <si>
    <t>Museums and Galleries</t>
  </si>
  <si>
    <t>Educational Media Services</t>
  </si>
  <si>
    <t>Course and Curriculum Development</t>
  </si>
  <si>
    <t>Total Academic Support:</t>
  </si>
  <si>
    <t>Student Services Administration</t>
  </si>
  <si>
    <t>Social and Cultural Development</t>
  </si>
  <si>
    <t>Counseling and Career Guidance</t>
  </si>
  <si>
    <t>Financial Aid Administration</t>
  </si>
  <si>
    <t>Student Health Services</t>
  </si>
  <si>
    <t>Total Student Services:</t>
  </si>
  <si>
    <t>Executive Management</t>
  </si>
  <si>
    <t>Fiscal Operations</t>
  </si>
  <si>
    <t>Public Relations/Development</t>
  </si>
  <si>
    <t>Total Institutional Support:</t>
  </si>
  <si>
    <t>Physical Plant Administration</t>
  </si>
  <si>
    <t>Building Maintenance</t>
  </si>
  <si>
    <t>Custodial Services</t>
  </si>
  <si>
    <t>Utilities</t>
  </si>
  <si>
    <t>Landscape and Grounds Maintenance</t>
  </si>
  <si>
    <t>Major Repairs and Renovations</t>
  </si>
  <si>
    <t>Total Operation and Maintenance of Plant:</t>
  </si>
  <si>
    <t>Scholarships</t>
  </si>
  <si>
    <t>Fellowships</t>
  </si>
  <si>
    <t>Total Scholarships and Fellowships:</t>
  </si>
  <si>
    <t>Schedule B</t>
  </si>
  <si>
    <t>Summary of Educational and General Expenditures by Object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</si>
  <si>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</si>
  <si>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</si>
  <si>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</si>
  <si>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</si>
  <si>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</si>
  <si>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</si>
  <si>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</si>
  <si>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</si>
  <si>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</si>
  <si>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</si>
  <si>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</si>
  <si>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</si>
  <si>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</si>
  <si>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</si>
  <si>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</si>
  <si>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</si>
  <si>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</si>
  <si>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</si>
  <si>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</si>
  <si>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</si>
  <si>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</si>
  <si>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</si>
  <si>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Property, Furniture, &amp; Equipment</t>
  </si>
  <si>
    <t>Scholarships &amp; Other Assistance</t>
  </si>
  <si>
    <t>Transfers &amp; Other Disbursements</t>
  </si>
  <si>
    <t>Schedule F</t>
  </si>
  <si>
    <t>SUMMARY OF EXPENDITURES BY FUNCTION AND OBJECT</t>
  </si>
  <si>
    <t>Object</t>
  </si>
  <si>
    <t>Supplies &amp; Other Operating Expenses</t>
  </si>
  <si>
    <t>TOTALS</t>
  </si>
  <si>
    <t>11   Instruction</t>
  </si>
  <si>
    <t>12   Research</t>
  </si>
  <si>
    <t>13   Public Service</t>
  </si>
  <si>
    <t>14   Academic Support</t>
  </si>
  <si>
    <t>15   Student Services</t>
  </si>
  <si>
    <t>16   Institutional Support</t>
  </si>
  <si>
    <t>18   Scholarships</t>
  </si>
  <si>
    <t>21   Total E&amp;G Part II</t>
  </si>
  <si>
    <t xml:space="preserve">     Total Allotment</t>
  </si>
  <si>
    <t>Academic Administration</t>
  </si>
  <si>
    <t>Student Admissions</t>
  </si>
  <si>
    <t>Student Records</t>
  </si>
  <si>
    <t>Personnel Services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</si>
  <si>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</si>
  <si>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</si>
  <si>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</si>
  <si>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</si>
  <si>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</si>
  <si>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</si>
  <si>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</si>
  <si>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</si>
  <si>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</si>
  <si>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</si>
  <si>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</si>
  <si>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</si>
  <si>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</si>
  <si>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Instructional Information Technology</t>
  </si>
  <si>
    <t>Research Information Technology</t>
  </si>
  <si>
    <t>Public Service Information Technology</t>
  </si>
  <si>
    <t>Academic Support Information Technology</t>
  </si>
  <si>
    <t>Student Services Information Technology</t>
  </si>
  <si>
    <t>Administrative Information Technology</t>
  </si>
  <si>
    <t>Operation &amp; Maintenance Information Technology</t>
  </si>
  <si>
    <t>Safety &amp; Security</t>
  </si>
  <si>
    <t>Logistical Services</t>
  </si>
  <si>
    <t>Activity &amp; Sub-Activity/Function:</t>
  </si>
  <si>
    <t>General Administration</t>
  </si>
  <si>
    <t>Total Personnel Service</t>
  </si>
  <si>
    <t>Schedule A-1</t>
  </si>
  <si>
    <t xml:space="preserve">       Sales and Services of Educational Departments</t>
  </si>
  <si>
    <t xml:space="preserve">       Organized Activities Related to Educational Departments</t>
  </si>
  <si>
    <t xml:space="preserve">       Technical Education Funds</t>
  </si>
  <si>
    <t>REPORT OF EDUCATIONAL AND GENERAL REVENUE,  EXPENDITURES, AND UNOBLIGATED RESERVE</t>
  </si>
  <si>
    <t>Revenue Description</t>
  </si>
  <si>
    <t xml:space="preserve">       Nonresident Tuition (includes tuition waivers)</t>
  </si>
  <si>
    <t>Resident Tuition Waivers</t>
  </si>
  <si>
    <t xml:space="preserve">       Resident Tuition (includes tuition waivers)</t>
  </si>
  <si>
    <t>17   Operation. &amp; Maintenance. of Plant</t>
  </si>
  <si>
    <t xml:space="preserve">Nonresident Tuition Waivers </t>
  </si>
  <si>
    <t>Object Codes</t>
  </si>
  <si>
    <t xml:space="preserve">Institution Name: </t>
  </si>
  <si>
    <t>Institution Name:</t>
  </si>
  <si>
    <t>Schedule A-1 (continued)  -  Summary of Educational and General Expenditures by Function</t>
  </si>
  <si>
    <t>655 Research Parkway, Suite 200</t>
  </si>
  <si>
    <t>Oklahoma City, OK  73104</t>
  </si>
  <si>
    <t>11   Total E&amp;G Part I</t>
  </si>
  <si>
    <t>Agency #</t>
  </si>
  <si>
    <t>Date Submitted:</t>
  </si>
  <si>
    <t>Agency #:</t>
  </si>
  <si>
    <t>Presidents Name</t>
  </si>
  <si>
    <t>President:</t>
  </si>
  <si>
    <t xml:space="preserve">Institution:  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</si>
  <si>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</si>
  <si>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</si>
  <si>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</si>
  <si>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</si>
  <si>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</si>
  <si>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>(Net of Tuition Waivers)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</si>
  <si>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</si>
  <si>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</si>
  <si>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</si>
  <si>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</si>
  <si>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</si>
  <si>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</si>
  <si>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</si>
  <si>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</si>
  <si>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</si>
  <si>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</si>
  <si>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</si>
  <si>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</si>
  <si>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</si>
  <si>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</si>
  <si>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</si>
  <si>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</si>
  <si>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</si>
  <si>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</si>
  <si>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</si>
  <si>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</si>
  <si>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</si>
  <si>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 xml:space="preserve">       Gifts, Endowments and Bequests      </t>
  </si>
  <si>
    <t>DO NOT USE - THIS SCHEDULE SHOWS CHANGES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</si>
  <si>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</si>
  <si>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</si>
  <si>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</si>
  <si>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</si>
  <si>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</si>
  <si>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>Crossfoot---&gt;</t>
  </si>
  <si>
    <t>Cells linked to   Sch. B-II---&gt;</t>
  </si>
  <si>
    <t>Entry into CORE E&amp;G Part II</t>
  </si>
  <si>
    <t>Entry into CORE E&amp;G Part I</t>
  </si>
  <si>
    <t>Not in Print Area</t>
  </si>
  <si>
    <t>Comments:  Optional for your use</t>
  </si>
  <si>
    <t>State Appropriated Funds - Grants, Contracts and Reimbursements</t>
  </si>
  <si>
    <t xml:space="preserve">       Other Grants, Contracts and Reimbursements</t>
  </si>
  <si>
    <t xml:space="preserve">       State Appropriated Funds - For Grants, Contracts and Reimbursements</t>
  </si>
  <si>
    <t xml:space="preserve">       Federal Appropriations</t>
  </si>
  <si>
    <t xml:space="preserve">       Local Appropriations</t>
  </si>
  <si>
    <t xml:space="preserve">       Other Sources</t>
  </si>
  <si>
    <t>&lt;--Formula</t>
  </si>
  <si>
    <t>Includes Tuition Waivers  of $</t>
  </si>
  <si>
    <t>Example:  Farm - Sales of Cattle 42,000; Sale of milk products 32,000</t>
  </si>
  <si>
    <t>&lt;- Amount of Original Appropriations  (From Allocation of State Appropriations)</t>
  </si>
  <si>
    <t>Ancillary Support/Organized Activities</t>
  </si>
  <si>
    <t>Academic Personnel Development</t>
  </si>
  <si>
    <t>Sch C - Revolving Fund Amount</t>
  </si>
  <si>
    <t>Sch A - Revolving Fund Amount</t>
  </si>
  <si>
    <t>Difference</t>
  </si>
  <si>
    <t xml:space="preserve">       State Appropriated Funds - For Operations</t>
  </si>
  <si>
    <t>Updated FY2009 forms to Fy2010.</t>
  </si>
  <si>
    <t>Entered OU data into new FY2010 forms, made format adjustments.  All formulas and worksheets appear to be ready for distribution to instiutions.</t>
  </si>
  <si>
    <t>State Appropriated Funds - Operations Budget</t>
  </si>
  <si>
    <t xml:space="preserve">Proof of Revolving Fund Between Sch A and Sch C                 Not in Print Area - </t>
  </si>
  <si>
    <t xml:space="preserve">Budgeted Federal State Stabilization Funds </t>
  </si>
  <si>
    <t>Date:</t>
  </si>
  <si>
    <t>OPERATIONS REPORT - EXPENDITURES BY OBJECT</t>
  </si>
  <si>
    <t>Person Authorized to Sign as Institutional Certification Officer</t>
  </si>
  <si>
    <t xml:space="preserve">Name:                   </t>
  </si>
  <si>
    <t xml:space="preserve">Contact email:       </t>
  </si>
  <si>
    <t xml:space="preserve">Contact phone:      </t>
  </si>
  <si>
    <r>
      <t>CAPITAL SUPPORT - EXPENDITURES BY OBJECT</t>
    </r>
    <r>
      <rPr>
        <b/>
        <sz val="12"/>
        <rFont val="Times New Roman"/>
        <family val="1"/>
      </rPr>
      <t xml:space="preserve">
For capital projects see the individual project sheets</t>
    </r>
  </si>
  <si>
    <t>Expenditures From Schedule A</t>
  </si>
  <si>
    <t>Difference Between Schedule A and Schedule B  (S/B zero)</t>
  </si>
  <si>
    <t>11   Total E&amp;G Part I - Fund 290</t>
  </si>
  <si>
    <t>11   Total E&amp;G Part I - Fund 490</t>
  </si>
  <si>
    <t>Proof for E&amp;G Part I:</t>
  </si>
  <si>
    <t>Amount From Sch B</t>
  </si>
  <si>
    <t>Entry into CORE E&amp;G Part I - Fund 290</t>
  </si>
  <si>
    <t>Entry into CORE E&amp;G Part I - Fund 490</t>
  </si>
  <si>
    <t xml:space="preserve"> 11 -  Total Fund 290</t>
  </si>
  <si>
    <t xml:space="preserve"> 11 -   Total Fund 430</t>
  </si>
  <si>
    <t xml:space="preserve"> 11 -      Total E&amp;G Part I:</t>
  </si>
  <si>
    <t xml:space="preserve">     NOTE:  difference should be the amount of reported tuition waivers</t>
  </si>
  <si>
    <t>Proof 
Crossfoot</t>
  </si>
  <si>
    <t>Fund 290:</t>
  </si>
  <si>
    <t>Fund 490:</t>
  </si>
  <si>
    <t>Plan-of-Action for ARRA Budgeted Expenditure Summary - FY2011</t>
  </si>
  <si>
    <t>2010-2011 Amount</t>
  </si>
  <si>
    <t>Number of Jobs Created in FY2011</t>
  </si>
  <si>
    <t>Number of Jobs Retained in FY2011</t>
  </si>
  <si>
    <t>FISCAL YEAR 2010-2011</t>
  </si>
  <si>
    <r>
      <t xml:space="preserve">Please help!  Susie Mann and I are confused.   When you are asking for the SRA-3 Budget does that include E&amp;G Part I and II plus all schedules and background data ?  Is it 3 copies with the three hole-punched of the SRA-3 Budget and do we include the budget’s outside cover with the copies?  In the past we also sent 8 unbound copies of E &amp; G Part I, II, Schedule E, F, G and Background, along with 2 media copies, does this still apply?
</t>
    </r>
    <r>
      <rPr>
        <sz val="11"/>
        <color indexed="10"/>
        <rFont val="Calibri"/>
        <family val="2"/>
      </rPr>
      <t>Clarify  this for FY2012</t>
    </r>
  </si>
  <si>
    <t>Yes, we changed the number of copies from 8 to 3.  We plan on scanning copies for the legislative offices rather than sending a hard copy.</t>
  </si>
  <si>
    <t>Send 3 hole-punched copies of the SRA3 Schedules A through F, plus the stimulus fund worksheet.  We only need one hole-punched copy of the SRA3 background data.  I’m not sure what the 2 media copies are, but probably don’t need them.  You may include the outside cover if you choose; some do and some don’t.</t>
  </si>
  <si>
    <t>EDUCATIONAL AND GENERAL BUDGET - FY2011-2012</t>
  </si>
  <si>
    <t>FY2011-2012 Amount</t>
  </si>
  <si>
    <t>Supplies and Other Operating Expenses *</t>
  </si>
  <si>
    <t>* Other Operating Supplies include:</t>
  </si>
  <si>
    <t>Contractual obligations (except Professional Services), for vendor provided repairs, housekeeping, general maintenance services of building and grounds and other nonprofessional services, memberships, advertising expenses and communications expenses.</t>
  </si>
  <si>
    <t>1.  Beginning Fund Balance July 1, 2011</t>
  </si>
  <si>
    <t>3.  Unobligated Reserve Balance July 1, 2011 (line 1 - line 2)</t>
  </si>
  <si>
    <t xml:space="preserve">      (net of FY2011 encumbrances/expenditures)</t>
  </si>
  <si>
    <t>4.  Projected FY2012 Receipts:</t>
  </si>
  <si>
    <t>5.  Total Projected FY2012 Receipts</t>
  </si>
  <si>
    <t>8.  Projected Unobligated Reserve Balance June 30, 2012 (line 6  -  line 7)</t>
  </si>
  <si>
    <t>7.  Less Budgeted Expenditures for FY2012 Operations</t>
  </si>
  <si>
    <t xml:space="preserve">  &lt;--- Removed ARRA Funds</t>
  </si>
  <si>
    <t xml:space="preserve">       Student Fees - Mandatory and Academic Service Fees</t>
  </si>
  <si>
    <t>&lt;--Reimbursement of Nat'l Guard &amp; Concurrent Tuition Waivers, BrainGain, etc.</t>
  </si>
  <si>
    <t>Updated Froms from FY2011 to FY12</t>
  </si>
  <si>
    <t>FY2012 Comments:</t>
  </si>
  <si>
    <t>V. Burns Hargis</t>
  </si>
  <si>
    <t>014</t>
  </si>
  <si>
    <t>Center for Veterinary Health Sciences</t>
  </si>
  <si>
    <t>Institution Name:     Center for Veterinary Health Sciences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</si>
</sst>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mmmm\ d\,\ yyyy"/>
    <numFmt numFmtId="173" formatCode="[$-409]dddd\,\ mmmm\ dd\,\ yyyy"/>
    <numFmt numFmtId="174" formatCode="[$-409]mmmm\ d\,\ yyyy;@"/>
    <numFmt numFmtId="175" formatCode="#,##0.0"/>
    <numFmt numFmtId="176" formatCode="_(* #,##0.0_);_(* \(#,##0.0\);_(* &quot;-&quot;?_);_(@_)"/>
    <numFmt numFmtId="177" formatCode="#,##0.0_);\(#,##0.0\)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3">
    <font>
      <sz val="10"/>
      <name val="Palatino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Palatino"/>
      <family val="1"/>
    </font>
    <font>
      <b/>
      <sz val="11"/>
      <name val="Palatino"/>
      <family val="1"/>
    </font>
    <font>
      <sz val="11"/>
      <name val="Palatino"/>
      <family val="1"/>
    </font>
    <font>
      <b/>
      <sz val="12"/>
      <name val="Palatino"/>
      <family val="1"/>
    </font>
    <font>
      <sz val="12"/>
      <name val="Palatino"/>
      <family val="1"/>
    </font>
    <font>
      <b/>
      <sz val="14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trike/>
      <sz val="10"/>
      <name val="Times New Roman"/>
      <family val="1"/>
    </font>
    <font>
      <sz val="8"/>
      <name val="Tahoma"/>
      <family val="2"/>
    </font>
    <font>
      <i/>
      <sz val="10"/>
      <name val="Palatino"/>
      <family val="1"/>
    </font>
    <font>
      <sz val="8"/>
      <name val="Palatino"/>
      <family val="1"/>
    </font>
    <font>
      <sz val="12"/>
      <color indexed="10"/>
      <name val="Times New Roman"/>
      <family val="1"/>
    </font>
    <font>
      <u val="single"/>
      <sz val="7.5"/>
      <color indexed="12"/>
      <name val="Palatino"/>
      <family val="1"/>
    </font>
    <font>
      <u val="single"/>
      <sz val="7.5"/>
      <color indexed="36"/>
      <name val="Palatino"/>
      <family val="1"/>
    </font>
    <font>
      <b/>
      <sz val="8"/>
      <name val="Times New Roman"/>
      <family val="1"/>
    </font>
    <font>
      <sz val="10"/>
      <color indexed="10"/>
      <name val="Palatino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sz val="10"/>
      <color indexed="10"/>
      <name val="Palatino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18"/>
      <name val="Calibri"/>
      <family val="2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6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Palatin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>
      <left style="mediumDashDot"/>
      <right style="mediumDashDot"/>
      <top style="mediumDashDot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4" xfId="0" applyFont="1" applyBorder="1" applyAlignment="1">
      <alignment/>
    </xf>
    <xf numFmtId="170" fontId="12" fillId="0" borderId="15" xfId="44" applyNumberFormat="1" applyFont="1" applyBorder="1" applyAlignment="1">
      <alignment/>
    </xf>
    <xf numFmtId="0" fontId="18" fillId="0" borderId="0" xfId="0" applyFont="1" applyAlignment="1">
      <alignment/>
    </xf>
    <xf numFmtId="165" fontId="16" fillId="0" borderId="0" xfId="60" applyNumberFormat="1" applyFont="1" applyAlignment="1">
      <alignment horizontal="centerContinuous"/>
    </xf>
    <xf numFmtId="170" fontId="13" fillId="0" borderId="0" xfId="44" applyNumberFormat="1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170" fontId="12" fillId="0" borderId="16" xfId="44" applyNumberFormat="1" applyFont="1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18" xfId="0" applyFont="1" applyBorder="1" applyAlignment="1">
      <alignment/>
    </xf>
    <xf numFmtId="170" fontId="12" fillId="0" borderId="17" xfId="44" applyNumberFormat="1" applyFont="1" applyBorder="1" applyAlignment="1">
      <alignment/>
    </xf>
    <xf numFmtId="0" fontId="13" fillId="0" borderId="17" xfId="0" applyFont="1" applyBorder="1" applyAlignment="1">
      <alignment/>
    </xf>
    <xf numFmtId="168" fontId="13" fillId="0" borderId="17" xfId="42" applyNumberFormat="1" applyFont="1" applyBorder="1" applyAlignment="1">
      <alignment/>
    </xf>
    <xf numFmtId="165" fontId="13" fillId="0" borderId="17" xfId="60" applyNumberFormat="1" applyFont="1" applyBorder="1" applyAlignment="1">
      <alignment horizontal="right"/>
    </xf>
    <xf numFmtId="165" fontId="12" fillId="0" borderId="17" xfId="60" applyNumberFormat="1" applyFont="1" applyBorder="1" applyAlignment="1">
      <alignment horizontal="right"/>
    </xf>
    <xf numFmtId="0" fontId="12" fillId="0" borderId="19" xfId="0" applyFont="1" applyBorder="1" applyAlignment="1">
      <alignment/>
    </xf>
    <xf numFmtId="0" fontId="12" fillId="0" borderId="15" xfId="0" applyFont="1" applyBorder="1" applyAlignment="1">
      <alignment horizontal="right"/>
    </xf>
    <xf numFmtId="168" fontId="13" fillId="0" borderId="20" xfId="42" applyNumberFormat="1" applyFont="1" applyBorder="1" applyAlignment="1">
      <alignment/>
    </xf>
    <xf numFmtId="165" fontId="13" fillId="0" borderId="20" xfId="6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170" fontId="12" fillId="0" borderId="20" xfId="44" applyNumberFormat="1" applyFont="1" applyBorder="1" applyAlignment="1">
      <alignment/>
    </xf>
    <xf numFmtId="0" fontId="12" fillId="0" borderId="20" xfId="0" applyFont="1" applyBorder="1" applyAlignment="1">
      <alignment horizontal="right"/>
    </xf>
    <xf numFmtId="0" fontId="12" fillId="0" borderId="23" xfId="0" applyFont="1" applyBorder="1" applyAlignment="1">
      <alignment/>
    </xf>
    <xf numFmtId="0" fontId="12" fillId="33" borderId="10" xfId="0" applyFont="1" applyFill="1" applyBorder="1" applyAlignment="1">
      <alignment horizontal="centerContinuous"/>
    </xf>
    <xf numFmtId="0" fontId="13" fillId="0" borderId="23" xfId="0" applyFont="1" applyBorder="1" applyAlignment="1">
      <alignment/>
    </xf>
    <xf numFmtId="0" fontId="12" fillId="0" borderId="20" xfId="0" applyFont="1" applyBorder="1" applyAlignment="1">
      <alignment/>
    </xf>
    <xf numFmtId="41" fontId="5" fillId="0" borderId="24" xfId="0" applyNumberFormat="1" applyFont="1" applyBorder="1" applyAlignment="1">
      <alignment/>
    </xf>
    <xf numFmtId="41" fontId="0" fillId="0" borderId="24" xfId="0" applyNumberForma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0" xfId="0" applyFont="1" applyAlignment="1">
      <alignment horizontal="centerContinuous" vertical="center"/>
    </xf>
    <xf numFmtId="0" fontId="5" fillId="0" borderId="12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4" fontId="13" fillId="0" borderId="20" xfId="44" applyNumberFormat="1" applyFont="1" applyBorder="1" applyAlignment="1">
      <alignment/>
    </xf>
    <xf numFmtId="0" fontId="0" fillId="0" borderId="0" xfId="0" applyAlignment="1">
      <alignment horizontal="centerContinuous"/>
    </xf>
    <xf numFmtId="0" fontId="13" fillId="0" borderId="22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165" fontId="20" fillId="0" borderId="20" xfId="60" applyNumberFormat="1" applyFont="1" applyBorder="1" applyAlignment="1">
      <alignment horizontal="right"/>
    </xf>
    <xf numFmtId="41" fontId="16" fillId="0" borderId="0" xfId="42" applyNumberFormat="1" applyFont="1" applyAlignment="1">
      <alignment horizontal="centerContinuous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2" fillId="0" borderId="13" xfId="0" applyFont="1" applyBorder="1" applyAlignment="1">
      <alignment horizontal="right"/>
    </xf>
    <xf numFmtId="41" fontId="0" fillId="0" borderId="0" xfId="0" applyNumberFormat="1" applyAlignment="1">
      <alignment/>
    </xf>
    <xf numFmtId="41" fontId="5" fillId="0" borderId="24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172" fontId="16" fillId="0" borderId="1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33" borderId="11" xfId="0" applyFont="1" applyFill="1" applyBorder="1" applyAlignment="1">
      <alignment horizontal="centerContinuous"/>
    </xf>
    <xf numFmtId="0" fontId="16" fillId="33" borderId="12" xfId="0" applyFont="1" applyFill="1" applyBorder="1" applyAlignment="1">
      <alignment horizontal="centerContinuous"/>
    </xf>
    <xf numFmtId="0" fontId="16" fillId="33" borderId="13" xfId="0" applyFont="1" applyFill="1" applyBorder="1" applyAlignment="1">
      <alignment horizontal="centerContinuous"/>
    </xf>
    <xf numFmtId="0" fontId="16" fillId="0" borderId="11" xfId="0" applyFont="1" applyBorder="1" applyAlignment="1">
      <alignment horizontal="centerContinuous"/>
    </xf>
    <xf numFmtId="0" fontId="16" fillId="0" borderId="13" xfId="0" applyFont="1" applyBorder="1" applyAlignment="1">
      <alignment horizontal="centerContinuous"/>
    </xf>
    <xf numFmtId="0" fontId="16" fillId="0" borderId="1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6" fillId="0" borderId="2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17" xfId="0" applyFont="1" applyBorder="1" applyAlignment="1">
      <alignment/>
    </xf>
    <xf numFmtId="41" fontId="17" fillId="0" borderId="17" xfId="44" applyNumberFormat="1" applyFont="1" applyBorder="1" applyAlignment="1">
      <alignment/>
    </xf>
    <xf numFmtId="165" fontId="17" fillId="0" borderId="17" xfId="60" applyNumberFormat="1" applyFont="1" applyBorder="1" applyAlignment="1">
      <alignment horizontal="right"/>
    </xf>
    <xf numFmtId="0" fontId="17" fillId="0" borderId="31" xfId="0" applyFont="1" applyBorder="1" applyAlignment="1">
      <alignment/>
    </xf>
    <xf numFmtId="0" fontId="17" fillId="0" borderId="20" xfId="0" applyFont="1" applyBorder="1" applyAlignment="1">
      <alignment/>
    </xf>
    <xf numFmtId="41" fontId="17" fillId="0" borderId="20" xfId="42" applyNumberFormat="1" applyFont="1" applyBorder="1" applyAlignment="1">
      <alignment/>
    </xf>
    <xf numFmtId="165" fontId="17" fillId="0" borderId="20" xfId="60" applyNumberFormat="1" applyFont="1" applyBorder="1" applyAlignment="1">
      <alignment horizontal="right"/>
    </xf>
    <xf numFmtId="0" fontId="16" fillId="0" borderId="19" xfId="0" applyFont="1" applyBorder="1" applyAlignment="1">
      <alignment horizontal="center"/>
    </xf>
    <xf numFmtId="0" fontId="16" fillId="0" borderId="28" xfId="0" applyFont="1" applyBorder="1" applyAlignment="1">
      <alignment/>
    </xf>
    <xf numFmtId="0" fontId="16" fillId="0" borderId="15" xfId="0" applyFont="1" applyBorder="1" applyAlignment="1">
      <alignment/>
    </xf>
    <xf numFmtId="41" fontId="16" fillId="0" borderId="15" xfId="44" applyNumberFormat="1" applyFont="1" applyBorder="1" applyAlignment="1">
      <alignment/>
    </xf>
    <xf numFmtId="165" fontId="16" fillId="0" borderId="15" xfId="60" applyNumberFormat="1" applyFont="1" applyBorder="1" applyAlignment="1">
      <alignment horizontal="right"/>
    </xf>
    <xf numFmtId="41" fontId="17" fillId="0" borderId="0" xfId="0" applyNumberFormat="1" applyFont="1" applyAlignment="1">
      <alignment/>
    </xf>
    <xf numFmtId="41" fontId="16" fillId="33" borderId="12" xfId="0" applyNumberFormat="1" applyFont="1" applyFill="1" applyBorder="1" applyAlignment="1">
      <alignment horizontal="centerContinuous"/>
    </xf>
    <xf numFmtId="41" fontId="16" fillId="0" borderId="10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/>
    </xf>
    <xf numFmtId="41" fontId="16" fillId="0" borderId="25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6" xfId="0" applyFont="1" applyBorder="1" applyAlignment="1">
      <alignment/>
    </xf>
    <xf numFmtId="165" fontId="17" fillId="0" borderId="25" xfId="60" applyNumberFormat="1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41" fontId="16" fillId="0" borderId="14" xfId="42" applyNumberFormat="1" applyFont="1" applyBorder="1" applyAlignment="1">
      <alignment/>
    </xf>
    <xf numFmtId="165" fontId="16" fillId="0" borderId="14" xfId="60" applyNumberFormat="1" applyFont="1" applyBorder="1" applyAlignment="1">
      <alignment horizontal="right"/>
    </xf>
    <xf numFmtId="0" fontId="17" fillId="0" borderId="14" xfId="0" applyFont="1" applyBorder="1" applyAlignment="1">
      <alignment/>
    </xf>
    <xf numFmtId="41" fontId="17" fillId="0" borderId="14" xfId="42" applyNumberFormat="1" applyFont="1" applyBorder="1" applyAlignment="1">
      <alignment/>
    </xf>
    <xf numFmtId="165" fontId="17" fillId="0" borderId="14" xfId="6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41" fontId="16" fillId="0" borderId="13" xfId="44" applyNumberFormat="1" applyFont="1" applyBorder="1" applyAlignment="1">
      <alignment/>
    </xf>
    <xf numFmtId="165" fontId="16" fillId="0" borderId="13" xfId="60" applyNumberFormat="1" applyFont="1" applyBorder="1" applyAlignment="1">
      <alignment horizontal="right"/>
    </xf>
    <xf numFmtId="0" fontId="17" fillId="0" borderId="19" xfId="0" applyFont="1" applyBorder="1" applyAlignment="1">
      <alignment horizontal="center"/>
    </xf>
    <xf numFmtId="41" fontId="17" fillId="0" borderId="0" xfId="42" applyNumberFormat="1" applyFont="1" applyAlignment="1">
      <alignment/>
    </xf>
    <xf numFmtId="165" fontId="17" fillId="0" borderId="0" xfId="60" applyNumberFormat="1" applyFont="1" applyAlignment="1">
      <alignment/>
    </xf>
    <xf numFmtId="41" fontId="16" fillId="33" borderId="12" xfId="42" applyNumberFormat="1" applyFont="1" applyFill="1" applyBorder="1" applyAlignment="1">
      <alignment horizontal="centerContinuous"/>
    </xf>
    <xf numFmtId="165" fontId="16" fillId="33" borderId="13" xfId="60" applyNumberFormat="1" applyFont="1" applyFill="1" applyBorder="1" applyAlignment="1">
      <alignment horizontal="centerContinuous"/>
    </xf>
    <xf numFmtId="41" fontId="16" fillId="0" borderId="10" xfId="42" applyNumberFormat="1" applyFont="1" applyBorder="1" applyAlignment="1">
      <alignment horizontal="center"/>
    </xf>
    <xf numFmtId="165" fontId="16" fillId="0" borderId="13" xfId="60" applyNumberFormat="1" applyFont="1" applyBorder="1" applyAlignment="1">
      <alignment horizontal="center"/>
    </xf>
    <xf numFmtId="41" fontId="17" fillId="0" borderId="20" xfId="44" applyNumberFormat="1" applyFont="1" applyBorder="1" applyAlignment="1">
      <alignment/>
    </xf>
    <xf numFmtId="0" fontId="16" fillId="33" borderId="13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7" fillId="0" borderId="32" xfId="0" applyFont="1" applyBorder="1" applyAlignment="1">
      <alignment/>
    </xf>
    <xf numFmtId="165" fontId="17" fillId="0" borderId="21" xfId="60" applyNumberFormat="1" applyFont="1" applyBorder="1" applyAlignment="1">
      <alignment horizontal="right"/>
    </xf>
    <xf numFmtId="165" fontId="17" fillId="0" borderId="16" xfId="60" applyNumberFormat="1" applyFont="1" applyBorder="1" applyAlignment="1">
      <alignment/>
    </xf>
    <xf numFmtId="170" fontId="17" fillId="0" borderId="20" xfId="44" applyNumberFormat="1" applyFont="1" applyBorder="1" applyAlignment="1">
      <alignment/>
    </xf>
    <xf numFmtId="165" fontId="17" fillId="0" borderId="20" xfId="60" applyNumberFormat="1" applyFont="1" applyBorder="1" applyAlignment="1">
      <alignment/>
    </xf>
    <xf numFmtId="168" fontId="17" fillId="0" borderId="20" xfId="42" applyNumberFormat="1" applyFont="1" applyBorder="1" applyAlignment="1">
      <alignment/>
    </xf>
    <xf numFmtId="0" fontId="16" fillId="0" borderId="20" xfId="0" applyFont="1" applyBorder="1" applyAlignment="1">
      <alignment horizontal="center"/>
    </xf>
    <xf numFmtId="170" fontId="16" fillId="0" borderId="33" xfId="44" applyNumberFormat="1" applyFont="1" applyBorder="1" applyAlignment="1">
      <alignment/>
    </xf>
    <xf numFmtId="165" fontId="16" fillId="0" borderId="34" xfId="60" applyNumberFormat="1" applyFont="1" applyBorder="1" applyAlignment="1">
      <alignment/>
    </xf>
    <xf numFmtId="168" fontId="17" fillId="0" borderId="17" xfId="42" applyNumberFormat="1" applyFont="1" applyBorder="1" applyAlignment="1">
      <alignment/>
    </xf>
    <xf numFmtId="165" fontId="17" fillId="0" borderId="17" xfId="60" applyNumberFormat="1" applyFont="1" applyBorder="1" applyAlignment="1">
      <alignment/>
    </xf>
    <xf numFmtId="168" fontId="17" fillId="0" borderId="14" xfId="42" applyNumberFormat="1" applyFont="1" applyBorder="1" applyAlignment="1">
      <alignment/>
    </xf>
    <xf numFmtId="165" fontId="17" fillId="0" borderId="14" xfId="60" applyNumberFormat="1" applyFont="1" applyBorder="1" applyAlignment="1">
      <alignment/>
    </xf>
    <xf numFmtId="170" fontId="16" fillId="0" borderId="13" xfId="44" applyNumberFormat="1" applyFont="1" applyBorder="1" applyAlignment="1">
      <alignment/>
    </xf>
    <xf numFmtId="165" fontId="16" fillId="0" borderId="10" xfId="60" applyNumberFormat="1" applyFont="1" applyBorder="1" applyAlignment="1">
      <alignment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6" fillId="33" borderId="10" xfId="0" applyFont="1" applyFill="1" applyBorder="1" applyAlignment="1">
      <alignment horizontal="centerContinuous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0" borderId="21" xfId="0" applyFont="1" applyBorder="1" applyAlignment="1">
      <alignment/>
    </xf>
    <xf numFmtId="41" fontId="16" fillId="0" borderId="16" xfId="44" applyNumberFormat="1" applyFont="1" applyBorder="1" applyAlignment="1">
      <alignment/>
    </xf>
    <xf numFmtId="0" fontId="16" fillId="33" borderId="16" xfId="0" applyFont="1" applyFill="1" applyBorder="1" applyAlignment="1">
      <alignment horizontal="right"/>
    </xf>
    <xf numFmtId="0" fontId="16" fillId="0" borderId="22" xfId="0" applyFont="1" applyBorder="1" applyAlignment="1">
      <alignment/>
    </xf>
    <xf numFmtId="41" fontId="16" fillId="0" borderId="20" xfId="44" applyNumberFormat="1" applyFont="1" applyBorder="1" applyAlignment="1">
      <alignment/>
    </xf>
    <xf numFmtId="0" fontId="16" fillId="33" borderId="20" xfId="0" applyFont="1" applyFill="1" applyBorder="1" applyAlignment="1">
      <alignment horizontal="right"/>
    </xf>
    <xf numFmtId="0" fontId="16" fillId="0" borderId="18" xfId="0" applyFont="1" applyBorder="1" applyAlignment="1">
      <alignment/>
    </xf>
    <xf numFmtId="41" fontId="16" fillId="0" borderId="14" xfId="44" applyNumberFormat="1" applyFont="1" applyBorder="1" applyAlignment="1">
      <alignment/>
    </xf>
    <xf numFmtId="0" fontId="16" fillId="33" borderId="14" xfId="0" applyFont="1" applyFill="1" applyBorder="1" applyAlignment="1">
      <alignment horizontal="right"/>
    </xf>
    <xf numFmtId="0" fontId="16" fillId="0" borderId="23" xfId="0" applyFont="1" applyBorder="1" applyAlignment="1">
      <alignment/>
    </xf>
    <xf numFmtId="41" fontId="16" fillId="0" borderId="17" xfId="44" applyNumberFormat="1" applyFont="1" applyBorder="1" applyAlignment="1">
      <alignment/>
    </xf>
    <xf numFmtId="0" fontId="16" fillId="0" borderId="0" xfId="0" applyFont="1" applyAlignment="1">
      <alignment/>
    </xf>
    <xf numFmtId="41" fontId="16" fillId="0" borderId="14" xfId="0" applyNumberFormat="1" applyFont="1" applyBorder="1" applyAlignment="1">
      <alignment/>
    </xf>
    <xf numFmtId="0" fontId="16" fillId="0" borderId="14" xfId="0" applyFont="1" applyBorder="1" applyAlignment="1">
      <alignment horizontal="right"/>
    </xf>
    <xf numFmtId="0" fontId="17" fillId="0" borderId="23" xfId="0" applyFont="1" applyBorder="1" applyAlignment="1">
      <alignment/>
    </xf>
    <xf numFmtId="0" fontId="17" fillId="0" borderId="22" xfId="0" applyFont="1" applyBorder="1" applyAlignment="1">
      <alignment horizontal="left"/>
    </xf>
    <xf numFmtId="0" fontId="17" fillId="0" borderId="22" xfId="0" applyFont="1" applyFill="1" applyBorder="1" applyAlignment="1">
      <alignment/>
    </xf>
    <xf numFmtId="165" fontId="17" fillId="0" borderId="20" xfId="60" applyNumberFormat="1" applyFont="1" applyFill="1" applyBorder="1" applyAlignment="1">
      <alignment horizontal="right"/>
    </xf>
    <xf numFmtId="165" fontId="16" fillId="0" borderId="17" xfId="60" applyNumberFormat="1" applyFont="1" applyBorder="1" applyAlignment="1">
      <alignment horizontal="right"/>
    </xf>
    <xf numFmtId="0" fontId="16" fillId="0" borderId="19" xfId="0" applyFont="1" applyBorder="1" applyAlignment="1">
      <alignment/>
    </xf>
    <xf numFmtId="0" fontId="17" fillId="0" borderId="35" xfId="0" applyFont="1" applyBorder="1" applyAlignment="1">
      <alignment/>
    </xf>
    <xf numFmtId="0" fontId="14" fillId="0" borderId="0" xfId="0" applyFont="1" applyAlignment="1">
      <alignment horizontal="center"/>
    </xf>
    <xf numFmtId="0" fontId="9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3" fillId="34" borderId="0" xfId="0" applyFont="1" applyFill="1" applyAlignment="1">
      <alignment/>
    </xf>
    <xf numFmtId="0" fontId="5" fillId="0" borderId="38" xfId="0" applyFont="1" applyBorder="1" applyAlignment="1">
      <alignment/>
    </xf>
    <xf numFmtId="0" fontId="24" fillId="0" borderId="31" xfId="0" applyFont="1" applyBorder="1" applyAlignment="1">
      <alignment/>
    </xf>
    <xf numFmtId="165" fontId="17" fillId="0" borderId="33" xfId="60" applyNumberFormat="1" applyFont="1" applyBorder="1" applyAlignment="1">
      <alignment horizontal="right"/>
    </xf>
    <xf numFmtId="0" fontId="0" fillId="35" borderId="36" xfId="0" applyFont="1" applyFill="1" applyBorder="1" applyAlignment="1">
      <alignment/>
    </xf>
    <xf numFmtId="41" fontId="17" fillId="0" borderId="22" xfId="44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22" fillId="0" borderId="14" xfId="0" applyFont="1" applyFill="1" applyBorder="1" applyAlignment="1">
      <alignment horizontal="right"/>
    </xf>
    <xf numFmtId="41" fontId="0" fillId="0" borderId="18" xfId="42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1" fontId="5" fillId="0" borderId="19" xfId="0" applyNumberFormat="1" applyFont="1" applyFill="1" applyBorder="1" applyAlignment="1">
      <alignment/>
    </xf>
    <xf numFmtId="41" fontId="5" fillId="0" borderId="27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right"/>
    </xf>
    <xf numFmtId="0" fontId="27" fillId="33" borderId="17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41" fontId="0" fillId="0" borderId="40" xfId="0" applyNumberFormat="1" applyBorder="1" applyAlignment="1">
      <alignment/>
    </xf>
    <xf numFmtId="0" fontId="17" fillId="0" borderId="29" xfId="0" applyFont="1" applyBorder="1" applyAlignment="1">
      <alignment horizontal="right"/>
    </xf>
    <xf numFmtId="0" fontId="17" fillId="0" borderId="39" xfId="0" applyFont="1" applyFill="1" applyBorder="1" applyAlignment="1">
      <alignment horizontal="right"/>
    </xf>
    <xf numFmtId="41" fontId="13" fillId="0" borderId="0" xfId="0" applyNumberFormat="1" applyFont="1" applyBorder="1" applyAlignment="1">
      <alignment/>
    </xf>
    <xf numFmtId="0" fontId="0" fillId="0" borderId="41" xfId="0" applyBorder="1" applyAlignment="1">
      <alignment horizontal="right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41" fontId="16" fillId="0" borderId="0" xfId="44" applyNumberFormat="1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2" xfId="0" applyFont="1" applyBorder="1" applyAlignment="1">
      <alignment horizontal="centerContinuous"/>
    </xf>
    <xf numFmtId="0" fontId="0" fillId="0" borderId="39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41" fontId="17" fillId="0" borderId="17" xfId="44" applyNumberFormat="1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23" xfId="0" applyFont="1" applyBorder="1" applyAlignment="1">
      <alignment horizontal="center"/>
    </xf>
    <xf numFmtId="0" fontId="17" fillId="0" borderId="43" xfId="0" applyFont="1" applyBorder="1" applyAlignment="1">
      <alignment/>
    </xf>
    <xf numFmtId="0" fontId="27" fillId="33" borderId="33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centerContinuous"/>
    </xf>
    <xf numFmtId="0" fontId="27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14" fontId="0" fillId="0" borderId="0" xfId="0" applyNumberFormat="1" applyAlignment="1">
      <alignment vertical="top" wrapText="1"/>
    </xf>
    <xf numFmtId="0" fontId="9" fillId="0" borderId="0" xfId="0" applyFont="1" applyFill="1" applyAlignment="1">
      <alignment/>
    </xf>
    <xf numFmtId="0" fontId="24" fillId="0" borderId="23" xfId="0" applyFont="1" applyBorder="1" applyAlignment="1">
      <alignment/>
    </xf>
    <xf numFmtId="0" fontId="28" fillId="0" borderId="36" xfId="0" applyFont="1" applyBorder="1" applyAlignment="1">
      <alignment/>
    </xf>
    <xf numFmtId="41" fontId="17" fillId="0" borderId="17" xfId="42" applyNumberFormat="1" applyFont="1" applyBorder="1" applyAlignment="1">
      <alignment horizontal="right"/>
    </xf>
    <xf numFmtId="0" fontId="30" fillId="0" borderId="0" xfId="57" applyFont="1" applyAlignment="1">
      <alignment horizontal="centerContinuous"/>
      <protection/>
    </xf>
    <xf numFmtId="0" fontId="13" fillId="0" borderId="0" xfId="57" applyAlignment="1">
      <alignment horizontal="centerContinuous"/>
      <protection/>
    </xf>
    <xf numFmtId="0" fontId="13" fillId="0" borderId="0" xfId="57">
      <alignment/>
      <protection/>
    </xf>
    <xf numFmtId="0" fontId="31" fillId="0" borderId="0" xfId="57" applyFont="1">
      <alignment/>
      <protection/>
    </xf>
    <xf numFmtId="0" fontId="16" fillId="0" borderId="0" xfId="57" applyFont="1" applyAlignment="1">
      <alignment horizontal="centerContinuous"/>
      <protection/>
    </xf>
    <xf numFmtId="15" fontId="16" fillId="0" borderId="10" xfId="57" applyNumberFormat="1" applyFont="1" applyBorder="1" applyAlignment="1">
      <alignment horizontal="center"/>
      <protection/>
    </xf>
    <xf numFmtId="0" fontId="32" fillId="0" borderId="0" xfId="57" applyFont="1" applyBorder="1" applyAlignment="1">
      <alignment horizontal="center" vertical="top"/>
      <protection/>
    </xf>
    <xf numFmtId="0" fontId="16" fillId="0" borderId="0" xfId="57" applyFont="1" applyBorder="1" applyAlignment="1">
      <alignment horizontal="right" vertical="top"/>
      <protection/>
    </xf>
    <xf numFmtId="0" fontId="17" fillId="0" borderId="0" xfId="57" applyFont="1" applyAlignment="1">
      <alignment horizontal="centerContinuous"/>
      <protection/>
    </xf>
    <xf numFmtId="0" fontId="14" fillId="33" borderId="11" xfId="57" applyFont="1" applyFill="1" applyBorder="1" applyAlignment="1">
      <alignment horizontal="centerContinuous"/>
      <protection/>
    </xf>
    <xf numFmtId="0" fontId="16" fillId="33" borderId="12" xfId="57" applyFont="1" applyFill="1" applyBorder="1" applyAlignment="1">
      <alignment horizontal="centerContinuous"/>
      <protection/>
    </xf>
    <xf numFmtId="0" fontId="16" fillId="33" borderId="13" xfId="57" applyFont="1" applyFill="1" applyBorder="1" applyAlignment="1">
      <alignment horizontal="centerContinuous"/>
      <protection/>
    </xf>
    <xf numFmtId="0" fontId="16" fillId="0" borderId="11" xfId="57" applyFont="1" applyBorder="1" applyAlignment="1">
      <alignment horizontal="centerContinuous"/>
      <protection/>
    </xf>
    <xf numFmtId="0" fontId="16" fillId="0" borderId="10" xfId="57" applyFont="1" applyBorder="1" applyAlignment="1">
      <alignment horizontal="center"/>
      <protection/>
    </xf>
    <xf numFmtId="0" fontId="16" fillId="0" borderId="13" xfId="57" applyFont="1" applyBorder="1" applyAlignment="1">
      <alignment/>
      <protection/>
    </xf>
    <xf numFmtId="0" fontId="17" fillId="0" borderId="44" xfId="57" applyFont="1" applyBorder="1">
      <alignment/>
      <protection/>
    </xf>
    <xf numFmtId="0" fontId="17" fillId="0" borderId="22" xfId="57" applyFont="1" applyBorder="1">
      <alignment/>
      <protection/>
    </xf>
    <xf numFmtId="165" fontId="17" fillId="0" borderId="20" xfId="60" applyNumberFormat="1" applyFont="1" applyBorder="1" applyAlignment="1">
      <alignment horizontal="center"/>
    </xf>
    <xf numFmtId="0" fontId="16" fillId="0" borderId="22" xfId="57" applyFont="1" applyBorder="1" applyAlignment="1">
      <alignment horizontal="center"/>
      <protection/>
    </xf>
    <xf numFmtId="165" fontId="16" fillId="0" borderId="33" xfId="60" applyNumberFormat="1" applyFont="1" applyBorder="1" applyAlignment="1">
      <alignment horizontal="center"/>
    </xf>
    <xf numFmtId="165" fontId="17" fillId="0" borderId="17" xfId="60" applyNumberFormat="1" applyFont="1" applyBorder="1" applyAlignment="1">
      <alignment horizontal="center"/>
    </xf>
    <xf numFmtId="0" fontId="17" fillId="0" borderId="18" xfId="57" applyFont="1" applyBorder="1">
      <alignment/>
      <protection/>
    </xf>
    <xf numFmtId="165" fontId="17" fillId="0" borderId="14" xfId="60" applyNumberFormat="1" applyFont="1" applyBorder="1" applyAlignment="1">
      <alignment horizontal="center"/>
    </xf>
    <xf numFmtId="165" fontId="16" fillId="0" borderId="10" xfId="60" applyNumberFormat="1" applyFont="1" applyBorder="1" applyAlignment="1">
      <alignment horizontal="center"/>
    </xf>
    <xf numFmtId="0" fontId="13" fillId="0" borderId="39" xfId="57" applyBorder="1">
      <alignment/>
      <protection/>
    </xf>
    <xf numFmtId="0" fontId="14" fillId="33" borderId="11" xfId="57" applyFont="1" applyFill="1" applyBorder="1" applyAlignment="1">
      <alignment horizontal="centerContinuous" wrapText="1"/>
      <protection/>
    </xf>
    <xf numFmtId="165" fontId="17" fillId="0" borderId="45" xfId="60" applyNumberFormat="1" applyFont="1" applyBorder="1" applyAlignment="1">
      <alignment horizontal="center"/>
    </xf>
    <xf numFmtId="0" fontId="13" fillId="0" borderId="29" xfId="57" applyBorder="1">
      <alignment/>
      <protection/>
    </xf>
    <xf numFmtId="0" fontId="13" fillId="0" borderId="26" xfId="57" applyBorder="1">
      <alignment/>
      <protection/>
    </xf>
    <xf numFmtId="0" fontId="13" fillId="0" borderId="25" xfId="57" applyBorder="1">
      <alignment/>
      <protection/>
    </xf>
    <xf numFmtId="0" fontId="15" fillId="0" borderId="39" xfId="57" applyFont="1" applyBorder="1">
      <alignment/>
      <protection/>
    </xf>
    <xf numFmtId="43" fontId="17" fillId="0" borderId="10" xfId="42" applyFont="1" applyBorder="1" applyAlignment="1">
      <alignment/>
    </xf>
    <xf numFmtId="0" fontId="13" fillId="0" borderId="14" xfId="57" applyBorder="1">
      <alignment/>
      <protection/>
    </xf>
    <xf numFmtId="43" fontId="17" fillId="0" borderId="0" xfId="42" applyFont="1" applyBorder="1" applyAlignment="1">
      <alignment/>
    </xf>
    <xf numFmtId="0" fontId="13" fillId="0" borderId="0" xfId="57" applyBorder="1">
      <alignment/>
      <protection/>
    </xf>
    <xf numFmtId="0" fontId="13" fillId="0" borderId="11" xfId="57" applyBorder="1">
      <alignment/>
      <protection/>
    </xf>
    <xf numFmtId="0" fontId="13" fillId="0" borderId="28" xfId="57" applyBorder="1">
      <alignment/>
      <protection/>
    </xf>
    <xf numFmtId="0" fontId="13" fillId="0" borderId="15" xfId="57" applyBorder="1">
      <alignment/>
      <protection/>
    </xf>
    <xf numFmtId="170" fontId="9" fillId="0" borderId="40" xfId="0" applyNumberFormat="1" applyFont="1" applyBorder="1" applyAlignment="1">
      <alignment/>
    </xf>
    <xf numFmtId="14" fontId="0" fillId="0" borderId="0" xfId="0" applyNumberFormat="1" applyFill="1" applyAlignment="1">
      <alignment/>
    </xf>
    <xf numFmtId="41" fontId="0" fillId="0" borderId="28" xfId="0" applyNumberFormat="1" applyBorder="1" applyAlignment="1">
      <alignment/>
    </xf>
    <xf numFmtId="0" fontId="0" fillId="0" borderId="39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46" xfId="0" applyNumberFormat="1" applyBorder="1" applyAlignment="1">
      <alignment/>
    </xf>
    <xf numFmtId="0" fontId="0" fillId="0" borderId="28" xfId="0" applyBorder="1" applyAlignment="1">
      <alignment horizontal="right"/>
    </xf>
    <xf numFmtId="0" fontId="5" fillId="35" borderId="39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41" fontId="5" fillId="35" borderId="19" xfId="0" applyNumberFormat="1" applyFont="1" applyFill="1" applyBorder="1" applyAlignment="1">
      <alignment/>
    </xf>
    <xf numFmtId="41" fontId="5" fillId="35" borderId="27" xfId="0" applyNumberFormat="1" applyFont="1" applyFill="1" applyBorder="1" applyAlignment="1">
      <alignment/>
    </xf>
    <xf numFmtId="41" fontId="5" fillId="35" borderId="47" xfId="0" applyNumberFormat="1" applyFont="1" applyFill="1" applyBorder="1" applyAlignment="1">
      <alignment horizontal="center"/>
    </xf>
    <xf numFmtId="41" fontId="5" fillId="35" borderId="48" xfId="0" applyNumberFormat="1" applyFont="1" applyFill="1" applyBorder="1" applyAlignment="1">
      <alignment horizontal="center"/>
    </xf>
    <xf numFmtId="41" fontId="5" fillId="35" borderId="15" xfId="0" applyNumberFormat="1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8" xfId="0" applyFont="1" applyFill="1" applyBorder="1" applyAlignment="1">
      <alignment/>
    </xf>
    <xf numFmtId="0" fontId="22" fillId="35" borderId="15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28" fillId="0" borderId="27" xfId="0" applyFont="1" applyBorder="1" applyAlignment="1">
      <alignment/>
    </xf>
    <xf numFmtId="0" fontId="0" fillId="0" borderId="24" xfId="0" applyBorder="1" applyAlignment="1">
      <alignment/>
    </xf>
    <xf numFmtId="0" fontId="5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41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41" fontId="0" fillId="0" borderId="19" xfId="0" applyNumberFormat="1" applyBorder="1" applyAlignment="1">
      <alignment/>
    </xf>
    <xf numFmtId="0" fontId="5" fillId="0" borderId="2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0" fontId="15" fillId="0" borderId="39" xfId="57" applyFont="1" applyFill="1" applyBorder="1">
      <alignment/>
      <protection/>
    </xf>
    <xf numFmtId="14" fontId="0" fillId="0" borderId="49" xfId="0" applyNumberFormat="1" applyBorder="1" applyAlignment="1">
      <alignment vertical="top" wrapText="1"/>
    </xf>
    <xf numFmtId="0" fontId="34" fillId="0" borderId="50" xfId="0" applyFont="1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36" fillId="0" borderId="52" xfId="0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36" fillId="0" borderId="54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37" fillId="0" borderId="0" xfId="0" applyFont="1" applyFill="1" applyBorder="1" applyAlignment="1">
      <alignment/>
    </xf>
    <xf numFmtId="41" fontId="16" fillId="0" borderId="33" xfId="44" applyNumberFormat="1" applyFont="1" applyBorder="1" applyAlignment="1">
      <alignment/>
    </xf>
    <xf numFmtId="41" fontId="17" fillId="0" borderId="17" xfId="42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0" xfId="0" applyFont="1" applyBorder="1" applyAlignment="1" quotePrefix="1">
      <alignment horizontal="center"/>
    </xf>
    <xf numFmtId="0" fontId="18" fillId="0" borderId="11" xfId="57" applyFont="1" applyBorder="1" applyAlignment="1">
      <alignment wrapText="1"/>
      <protection/>
    </xf>
    <xf numFmtId="0" fontId="18" fillId="0" borderId="12" xfId="57" applyFont="1" applyBorder="1" applyAlignment="1">
      <alignment wrapText="1"/>
      <protection/>
    </xf>
    <xf numFmtId="0" fontId="18" fillId="0" borderId="13" xfId="57" applyFont="1" applyBorder="1" applyAlignment="1">
      <alignment/>
      <protection/>
    </xf>
    <xf numFmtId="0" fontId="18" fillId="0" borderId="11" xfId="57" applyFont="1" applyBorder="1" applyAlignment="1">
      <alignment/>
      <protection/>
    </xf>
    <xf numFmtId="0" fontId="18" fillId="0" borderId="12" xfId="57" applyFont="1" applyBorder="1" applyAlignment="1">
      <alignment/>
      <protection/>
    </xf>
    <xf numFmtId="0" fontId="16" fillId="0" borderId="11" xfId="57" applyFont="1" applyBorder="1" applyAlignment="1">
      <alignment horizontal="left"/>
      <protection/>
    </xf>
    <xf numFmtId="0" fontId="13" fillId="0" borderId="13" xfId="57" applyBorder="1" applyAlignment="1">
      <alignment/>
      <protection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49" fontId="16" fillId="0" borderId="12" xfId="0" applyNumberFormat="1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16" fillId="0" borderId="27" xfId="0" applyNumberFormat="1" applyFont="1" applyBorder="1" applyAlignment="1">
      <alignment horizontal="left"/>
    </xf>
    <xf numFmtId="0" fontId="16" fillId="0" borderId="13" xfId="0" applyNumberFormat="1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7" fillId="0" borderId="0" xfId="0" applyFont="1" applyAlignment="1">
      <alignment horizontal="justify" vertical="top"/>
    </xf>
    <xf numFmtId="0" fontId="37" fillId="0" borderId="0" xfId="0" applyFont="1" applyAlignment="1">
      <alignment vertical="top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3" xfId="0" applyFont="1" applyBorder="1" applyAlignment="1">
      <alignment horizontal="left"/>
    </xf>
    <xf numFmtId="172" fontId="5" fillId="0" borderId="11" xfId="0" applyNumberFormat="1" applyFont="1" applyBorder="1" applyAlignment="1">
      <alignment horizontal="left"/>
    </xf>
    <xf numFmtId="172" fontId="5" fillId="0" borderId="13" xfId="0" applyNumberFormat="1" applyFont="1" applyBorder="1" applyAlignment="1">
      <alignment horizontal="left"/>
    </xf>
    <xf numFmtId="41" fontId="5" fillId="0" borderId="47" xfId="0" applyNumberFormat="1" applyFont="1" applyFill="1" applyBorder="1" applyAlignment="1">
      <alignment horizontal="center"/>
    </xf>
    <xf numFmtId="41" fontId="5" fillId="0" borderId="48" xfId="0" applyNumberFormat="1" applyFont="1" applyFill="1" applyBorder="1" applyAlignment="1">
      <alignment horizontal="center"/>
    </xf>
    <xf numFmtId="41" fontId="5" fillId="35" borderId="47" xfId="0" applyNumberFormat="1" applyFont="1" applyFill="1" applyBorder="1" applyAlignment="1">
      <alignment horizontal="center"/>
    </xf>
    <xf numFmtId="41" fontId="5" fillId="35" borderId="48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RA3 - Stimulas Budget Forms - For Considerat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9</xdr:row>
      <xdr:rowOff>152400</xdr:rowOff>
    </xdr:from>
    <xdr:to>
      <xdr:col>2</xdr:col>
      <xdr:colOff>619125</xdr:colOff>
      <xdr:row>42</xdr:row>
      <xdr:rowOff>276225</xdr:rowOff>
    </xdr:to>
    <xdr:sp>
      <xdr:nvSpPr>
        <xdr:cNvPr id="1" name="Line 2"/>
        <xdr:cNvSpPr>
          <a:spLocks/>
        </xdr:cNvSpPr>
      </xdr:nvSpPr>
      <xdr:spPr>
        <a:xfrm>
          <a:off x="1590675" y="1762125"/>
          <a:ext cx="7696200" cy="747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0</xdr:col>
      <xdr:colOff>1000125</xdr:colOff>
      <xdr:row>9</xdr:row>
      <xdr:rowOff>114300</xdr:rowOff>
    </xdr:from>
    <xdr:to>
      <xdr:col>2</xdr:col>
      <xdr:colOff>876300</xdr:colOff>
      <xdr:row>43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1000125" y="1724025"/>
          <a:ext cx="8543925" cy="765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</xdr:row>
      <xdr:rowOff>123825</xdr:rowOff>
    </xdr:from>
    <xdr:to>
      <xdr:col>0</xdr:col>
      <xdr:colOff>1228725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76300" y="1666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1543050</xdr:colOff>
      <xdr:row>12</xdr:row>
      <xdr:rowOff>85725</xdr:rowOff>
    </xdr:from>
    <xdr:to>
      <xdr:col>9</xdr:col>
      <xdr:colOff>1219200</xdr:colOff>
      <xdr:row>22</xdr:row>
      <xdr:rowOff>9525</xdr:rowOff>
    </xdr:to>
    <xdr:sp>
      <xdr:nvSpPr>
        <xdr:cNvPr id="2" name="Line 148"/>
        <xdr:cNvSpPr>
          <a:spLocks/>
        </xdr:cNvSpPr>
      </xdr:nvSpPr>
      <xdr:spPr>
        <a:xfrm>
          <a:off x="3952875" y="2752725"/>
          <a:ext cx="7991475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104775</xdr:rowOff>
    </xdr:from>
    <xdr:to>
      <xdr:col>10</xdr:col>
      <xdr:colOff>466725</xdr:colOff>
      <xdr:row>22</xdr:row>
      <xdr:rowOff>85725</xdr:rowOff>
    </xdr:to>
    <xdr:sp>
      <xdr:nvSpPr>
        <xdr:cNvPr id="3" name="Line 149"/>
        <xdr:cNvSpPr>
          <a:spLocks/>
        </xdr:cNvSpPr>
      </xdr:nvSpPr>
      <xdr:spPr>
        <a:xfrm flipV="1">
          <a:off x="4343400" y="2771775"/>
          <a:ext cx="811530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5</xdr:col>
      <xdr:colOff>114300</xdr:colOff>
      <xdr:row>12</xdr:row>
      <xdr:rowOff>0</xdr:rowOff>
    </xdr:from>
    <xdr:to>
      <xdr:col>8</xdr:col>
      <xdr:colOff>914400</xdr:colOff>
      <xdr:row>14</xdr:row>
      <xdr:rowOff>76200</xdr:rowOff>
    </xdr:to>
    <xdr:sp>
      <xdr:nvSpPr>
        <xdr:cNvPr id="4" name="Text Box 150"/>
        <xdr:cNvSpPr txBox="1">
          <a:spLocks noChangeArrowheads="1"/>
        </xdr:cNvSpPr>
      </xdr:nvSpPr>
      <xdr:spPr>
        <a:xfrm>
          <a:off x="6334125" y="2667000"/>
          <a:ext cx="41148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Not Used in FY2011 - Because Need for Fund 490
</a:t>
          </a:r>
          <a:r>
            <a:rPr lang="en-US" cap="none" sz="1000" b="1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Stimulus Funding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</xdr:row>
      <xdr:rowOff>123825</xdr:rowOff>
    </xdr:from>
    <xdr:to>
      <xdr:col>0</xdr:col>
      <xdr:colOff>1228725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76300" y="1666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390525</xdr:colOff>
      <xdr:row>10</xdr:row>
      <xdr:rowOff>600075</xdr:rowOff>
    </xdr:from>
    <xdr:to>
      <xdr:col>11</xdr:col>
      <xdr:colOff>161925</xdr:colOff>
      <xdr:row>30</xdr:row>
      <xdr:rowOff>161925</xdr:rowOff>
    </xdr:to>
    <xdr:sp>
      <xdr:nvSpPr>
        <xdr:cNvPr id="2" name="Line 97"/>
        <xdr:cNvSpPr>
          <a:spLocks/>
        </xdr:cNvSpPr>
      </xdr:nvSpPr>
      <xdr:spPr>
        <a:xfrm flipV="1">
          <a:off x="2800350" y="2324100"/>
          <a:ext cx="1073467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</xdr:col>
      <xdr:colOff>314325</xdr:colOff>
      <xdr:row>11</xdr:row>
      <xdr:rowOff>190500</xdr:rowOff>
    </xdr:from>
    <xdr:to>
      <xdr:col>11</xdr:col>
      <xdr:colOff>371475</xdr:colOff>
      <xdr:row>30</xdr:row>
      <xdr:rowOff>219075</xdr:rowOff>
    </xdr:to>
    <xdr:sp>
      <xdr:nvSpPr>
        <xdr:cNvPr id="3" name="Line 98"/>
        <xdr:cNvSpPr>
          <a:spLocks/>
        </xdr:cNvSpPr>
      </xdr:nvSpPr>
      <xdr:spPr>
        <a:xfrm>
          <a:off x="1924050" y="2562225"/>
          <a:ext cx="11820525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304800</xdr:colOff>
      <xdr:row>12</xdr:row>
      <xdr:rowOff>104775</xdr:rowOff>
    </xdr:from>
    <xdr:to>
      <xdr:col>9</xdr:col>
      <xdr:colOff>47625</xdr:colOff>
      <xdr:row>16</xdr:row>
      <xdr:rowOff>9525</xdr:rowOff>
    </xdr:to>
    <xdr:sp>
      <xdr:nvSpPr>
        <xdr:cNvPr id="4" name="Text Box 99"/>
        <xdr:cNvSpPr txBox="1">
          <a:spLocks noChangeArrowheads="1"/>
        </xdr:cNvSpPr>
      </xdr:nvSpPr>
      <xdr:spPr>
        <a:xfrm>
          <a:off x="5572125" y="2771775"/>
          <a:ext cx="52006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Do Not Use in FY2011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dzilla\Fiscal\Mike\Budget%20Needs%20Survey%20FY2004\A%20-%20Original%20Budget%20Needs%20Survey%20-%20Mandatory%20Costs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LANIE\2007%20Budget\1%20-%20SRA3%20Analysis%20F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es 04."/>
      <sheetName val="Notes 03"/>
      <sheetName val="Notes 04"/>
      <sheetName val="Notes 05"/>
      <sheetName val="FY06 Notes 6 - 23"/>
      <sheetName val="Linked Worksheets"/>
      <sheetName val="FY06 Notes"/>
      <sheetName val="Student share"/>
      <sheetName val="Notes for 08"/>
      <sheetName val="FY06 Notes for FY07"/>
      <sheetName val="Sch A for Greg"/>
      <sheetName val="Sch B for Greg"/>
      <sheetName val="Database (1)"/>
      <sheetName val="Database (2)"/>
      <sheetName val="Exp-Function"/>
      <sheetName val="Exp-Function-Detail"/>
      <sheetName val="Exp-Object"/>
      <sheetName val="Income-Res"/>
      <sheetName val="Sal Matrix"/>
      <sheetName val="Stipends"/>
      <sheetName val="Stipend Range"/>
      <sheetName val="Stipend Matrix"/>
      <sheetName val="Adjunct Faculty"/>
      <sheetName val="Positions Eliminated"/>
      <sheetName val="Library"/>
      <sheetName val="Part II Exp-Function"/>
      <sheetName val="Part II Exp-Object"/>
      <sheetName val="Part II Income (2)"/>
      <sheetName val="Sch G"/>
      <sheetName val="Research"/>
      <sheetName val="Table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zoomScalePageLayoutView="0" workbookViewId="0" topLeftCell="A1">
      <selection activeCell="B11" sqref="B9:B11"/>
    </sheetView>
  </sheetViews>
  <sheetFormatPr defaultColWidth="9.00390625" defaultRowHeight="12.75"/>
  <cols>
    <col min="1" max="1" width="9.50390625" style="0" bestFit="1" customWidth="1"/>
    <col min="2" max="2" width="83.125" style="0" customWidth="1"/>
  </cols>
  <sheetData>
    <row r="2" spans="1:2" ht="12.75">
      <c r="A2" s="82">
        <v>38467</v>
      </c>
      <c r="B2" t="s">
        <v>184</v>
      </c>
    </row>
    <row r="3" spans="1:2" ht="12.75">
      <c r="A3" s="82">
        <v>38467</v>
      </c>
      <c r="B3" t="s">
        <v>185</v>
      </c>
    </row>
    <row r="4" spans="1:2" ht="38.25">
      <c r="A4" s="83"/>
      <c r="B4" s="83" t="s">
        <v>186</v>
      </c>
    </row>
    <row r="5" spans="1:2" ht="38.25">
      <c r="A5" s="83"/>
      <c r="B5" s="83" t="s">
        <v>187</v>
      </c>
    </row>
    <row r="6" spans="1:2" ht="12.75">
      <c r="A6" s="83"/>
      <c r="B6" s="83"/>
    </row>
    <row r="7" spans="1:2" ht="12.75">
      <c r="A7" s="83"/>
      <c r="B7" s="83"/>
    </row>
    <row r="8" spans="1:2" ht="12.75">
      <c r="A8" s="83"/>
      <c r="B8" s="83"/>
    </row>
    <row r="9" spans="1:2" ht="12.75">
      <c r="A9" s="83"/>
      <c r="B9" s="83"/>
    </row>
    <row r="10" spans="1:2" ht="12.75">
      <c r="A10" s="83"/>
      <c r="B10" s="83"/>
    </row>
    <row r="11" spans="1:2" ht="12.75">
      <c r="A11" s="83"/>
      <c r="B11" s="83"/>
    </row>
    <row r="12" spans="1:2" ht="12.75">
      <c r="A12" s="83"/>
      <c r="B12" s="83"/>
    </row>
    <row r="13" spans="1:2" ht="12.75">
      <c r="A13" s="83"/>
      <c r="B13" s="83"/>
    </row>
    <row r="14" spans="1:2" ht="12.75">
      <c r="A14" s="83"/>
      <c r="B14" s="83"/>
    </row>
    <row r="15" spans="1:2" ht="12.75">
      <c r="A15" s="83"/>
      <c r="B15" s="83"/>
    </row>
    <row r="16" spans="1:2" ht="12.75">
      <c r="A16" s="83"/>
      <c r="B16" s="83"/>
    </row>
    <row r="17" spans="1:2" ht="12.75">
      <c r="A17" s="83"/>
      <c r="B17" s="83"/>
    </row>
    <row r="18" spans="1:2" ht="12.75">
      <c r="A18" s="83"/>
      <c r="B18" s="83"/>
    </row>
    <row r="19" spans="1:2" ht="12.75">
      <c r="A19" s="83"/>
      <c r="B19" s="83"/>
    </row>
    <row r="20" spans="1:2" ht="12.75">
      <c r="A20" s="83"/>
      <c r="B20" s="83"/>
    </row>
    <row r="21" spans="1:2" ht="12.75">
      <c r="A21" s="83"/>
      <c r="B21" s="83"/>
    </row>
    <row r="22" spans="1:2" ht="12.75">
      <c r="A22" s="83"/>
      <c r="B22" s="83"/>
    </row>
    <row r="23" spans="1:2" ht="12.75">
      <c r="A23" s="83"/>
      <c r="B23" s="83"/>
    </row>
    <row r="24" spans="1:2" ht="12.75">
      <c r="A24" s="83"/>
      <c r="B24" s="83"/>
    </row>
    <row r="25" spans="1:2" ht="12.75">
      <c r="A25" s="83"/>
      <c r="B25" s="83"/>
    </row>
    <row r="26" spans="1:2" ht="12.75">
      <c r="A26" s="83"/>
      <c r="B26" s="83"/>
    </row>
    <row r="27" spans="1:2" ht="12.75">
      <c r="A27" s="83"/>
      <c r="B27" s="83"/>
    </row>
    <row r="28" spans="1:2" ht="12.75">
      <c r="A28" s="83"/>
      <c r="B28" s="83"/>
    </row>
    <row r="29" spans="1:2" ht="12.75">
      <c r="A29" s="83"/>
      <c r="B29" s="8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3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9.50390625" style="0" bestFit="1" customWidth="1"/>
    <col min="2" max="2" width="94.375" style="0" customWidth="1"/>
  </cols>
  <sheetData>
    <row r="1" ht="12.75">
      <c r="A1" t="s">
        <v>262</v>
      </c>
    </row>
    <row r="2" spans="1:2" ht="12.75">
      <c r="A2" s="82">
        <v>40287</v>
      </c>
      <c r="B2" t="s">
        <v>261</v>
      </c>
    </row>
    <row r="5" spans="1:2" ht="12.75">
      <c r="A5" s="288"/>
      <c r="B5" s="202"/>
    </row>
    <row r="7" spans="1:2" ht="12.75">
      <c r="A7" s="244">
        <v>39923</v>
      </c>
      <c r="B7" s="216" t="s">
        <v>211</v>
      </c>
    </row>
    <row r="8" spans="1:2" ht="25.5">
      <c r="A8" s="216"/>
      <c r="B8" s="216" t="s">
        <v>212</v>
      </c>
    </row>
    <row r="9" spans="1:2" ht="12.75">
      <c r="A9" s="216"/>
      <c r="B9" s="216"/>
    </row>
    <row r="10" spans="1:2" ht="13.5" thickBot="1">
      <c r="A10" s="216"/>
      <c r="B10" s="216"/>
    </row>
    <row r="11" spans="1:2" ht="93" customHeight="1">
      <c r="A11" s="319">
        <v>40338</v>
      </c>
      <c r="B11" s="320" t="s">
        <v>243</v>
      </c>
    </row>
    <row r="12" spans="1:2" ht="31.5">
      <c r="A12" s="321"/>
      <c r="B12" s="322" t="s">
        <v>244</v>
      </c>
    </row>
    <row r="13" spans="1:2" ht="63.75" thickBot="1">
      <c r="A13" s="323"/>
      <c r="B13" s="324" t="s">
        <v>245</v>
      </c>
    </row>
    <row r="14" spans="1:2" ht="12.75">
      <c r="A14" s="216"/>
      <c r="B14" s="216"/>
    </row>
    <row r="15" spans="1:2" ht="12.75">
      <c r="A15" s="216"/>
      <c r="B15" s="216"/>
    </row>
    <row r="16" spans="1:2" ht="12.75">
      <c r="A16" s="216"/>
      <c r="B16" s="216"/>
    </row>
    <row r="17" spans="1:2" ht="12.75">
      <c r="A17" s="216"/>
      <c r="B17" s="216"/>
    </row>
    <row r="18" spans="1:2" ht="12.75">
      <c r="A18" s="216"/>
      <c r="B18" s="216"/>
    </row>
    <row r="19" spans="1:2" ht="12.75">
      <c r="A19" s="216"/>
      <c r="B19" s="216"/>
    </row>
    <row r="20" spans="1:2" ht="12.75">
      <c r="A20" s="216"/>
      <c r="B20" s="216"/>
    </row>
    <row r="21" spans="1:2" ht="12.75">
      <c r="A21" s="216"/>
      <c r="B21" s="216"/>
    </row>
    <row r="22" spans="1:2" ht="12.75">
      <c r="A22" s="216"/>
      <c r="B22" s="216"/>
    </row>
    <row r="23" spans="1:2" ht="12.75">
      <c r="A23" s="216"/>
      <c r="B23" s="216"/>
    </row>
    <row r="24" spans="1:2" ht="12.75">
      <c r="A24" s="216"/>
      <c r="B24" s="216"/>
    </row>
    <row r="25" spans="1:2" ht="12.75">
      <c r="A25" s="216"/>
      <c r="B25" s="216"/>
    </row>
    <row r="26" spans="1:2" ht="12.75">
      <c r="A26" s="216"/>
      <c r="B26" s="216"/>
    </row>
    <row r="27" spans="1:2" ht="12.75">
      <c r="A27" s="216"/>
      <c r="B27" s="216"/>
    </row>
    <row r="28" spans="1:2" ht="12.75">
      <c r="A28" s="216"/>
      <c r="B28" s="216"/>
    </row>
    <row r="29" spans="1:2" ht="12.75">
      <c r="A29" s="216"/>
      <c r="B29" s="216"/>
    </row>
    <row r="30" spans="1:2" ht="12.75">
      <c r="A30" s="216"/>
      <c r="B30" s="216"/>
    </row>
    <row r="31" spans="1:2" ht="12.75">
      <c r="A31" s="216"/>
      <c r="B31" s="216"/>
    </row>
    <row r="32" spans="1:2" ht="12.75">
      <c r="A32" s="216"/>
      <c r="B32" s="2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D5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1.12109375" style="251" customWidth="1"/>
    <col min="2" max="2" width="65.375" style="251" customWidth="1"/>
    <col min="3" max="3" width="25.00390625" style="251" customWidth="1"/>
    <col min="4" max="4" width="19.875" style="251" customWidth="1"/>
    <col min="5" max="16384" width="9.375" style="251" customWidth="1"/>
  </cols>
  <sheetData>
    <row r="1" spans="2:4" ht="16.5">
      <c r="B1" s="249" t="s">
        <v>188</v>
      </c>
      <c r="C1" s="250"/>
      <c r="D1" s="250"/>
    </row>
    <row r="2" spans="2:4" ht="16.5">
      <c r="B2" s="249" t="s">
        <v>215</v>
      </c>
      <c r="C2" s="250"/>
      <c r="D2" s="250"/>
    </row>
    <row r="3" ht="11.25" customHeight="1">
      <c r="B3" s="252"/>
    </row>
    <row r="4" spans="2:4" ht="16.5">
      <c r="B4" s="249" t="s">
        <v>238</v>
      </c>
      <c r="C4" s="253"/>
      <c r="D4" s="253"/>
    </row>
    <row r="6" spans="2:4" ht="15.75">
      <c r="B6" s="338"/>
      <c r="C6" s="339"/>
      <c r="D6" s="254"/>
    </row>
    <row r="7" spans="2:4" ht="15.75">
      <c r="B7" s="255" t="s">
        <v>144</v>
      </c>
      <c r="C7" s="256"/>
      <c r="D7" s="255" t="s">
        <v>216</v>
      </c>
    </row>
    <row r="8" spans="2:4" ht="9" customHeight="1">
      <c r="B8" s="257"/>
      <c r="C8" s="257"/>
      <c r="D8" s="257"/>
    </row>
    <row r="9" spans="2:4" ht="18.75">
      <c r="B9" s="258" t="s">
        <v>217</v>
      </c>
      <c r="C9" s="259"/>
      <c r="D9" s="260"/>
    </row>
    <row r="10" spans="2:4" ht="15.75">
      <c r="B10" s="261" t="s">
        <v>65</v>
      </c>
      <c r="C10" s="262" t="s">
        <v>239</v>
      </c>
      <c r="D10" s="263" t="s">
        <v>7</v>
      </c>
    </row>
    <row r="11" spans="2:4" ht="15.75">
      <c r="B11" s="264" t="s">
        <v>118</v>
      </c>
      <c r="C11" s="151"/>
      <c r="D11" s="152"/>
    </row>
    <row r="12" spans="2:4" ht="15.75">
      <c r="B12" s="265" t="s">
        <v>111</v>
      </c>
      <c r="C12" s="153"/>
      <c r="D12" s="266" t="e">
        <f aca="true" t="shared" si="0" ref="D12:D18">C12/C$25</f>
        <v>#DIV/0!</v>
      </c>
    </row>
    <row r="13" spans="2:4" ht="15.75">
      <c r="B13" s="265" t="s">
        <v>112</v>
      </c>
      <c r="C13" s="155"/>
      <c r="D13" s="266" t="e">
        <f t="shared" si="0"/>
        <v>#DIV/0!</v>
      </c>
    </row>
    <row r="14" spans="2:4" ht="15.75">
      <c r="B14" s="265" t="s">
        <v>113</v>
      </c>
      <c r="C14" s="155"/>
      <c r="D14" s="266" t="e">
        <f t="shared" si="0"/>
        <v>#DIV/0!</v>
      </c>
    </row>
    <row r="15" spans="2:4" ht="15.75">
      <c r="B15" s="265" t="s">
        <v>114</v>
      </c>
      <c r="C15" s="155"/>
      <c r="D15" s="266" t="e">
        <f t="shared" si="0"/>
        <v>#DIV/0!</v>
      </c>
    </row>
    <row r="16" spans="2:4" ht="15.75">
      <c r="B16" s="265" t="s">
        <v>115</v>
      </c>
      <c r="C16" s="155"/>
      <c r="D16" s="266" t="e">
        <f t="shared" si="0"/>
        <v>#DIV/0!</v>
      </c>
    </row>
    <row r="17" spans="2:4" ht="15.75">
      <c r="B17" s="267" t="s">
        <v>130</v>
      </c>
      <c r="C17" s="157">
        <f>SUM(C12:C16)</f>
        <v>0</v>
      </c>
      <c r="D17" s="268" t="e">
        <f t="shared" si="0"/>
        <v>#DIV/0!</v>
      </c>
    </row>
    <row r="18" spans="2:4" ht="15.75">
      <c r="B18" s="265" t="s">
        <v>66</v>
      </c>
      <c r="C18" s="159"/>
      <c r="D18" s="269" t="e">
        <f t="shared" si="0"/>
        <v>#DIV/0!</v>
      </c>
    </row>
    <row r="19" spans="2:4" ht="15.75">
      <c r="B19" s="265" t="s">
        <v>54</v>
      </c>
      <c r="C19" s="155"/>
      <c r="D19" s="266" t="e">
        <f>C19/C25</f>
        <v>#DIV/0!</v>
      </c>
    </row>
    <row r="20" spans="2:4" ht="15.75">
      <c r="B20" s="265" t="s">
        <v>67</v>
      </c>
      <c r="C20" s="155"/>
      <c r="D20" s="266" t="e">
        <f>C20/C25</f>
        <v>#DIV/0!</v>
      </c>
    </row>
    <row r="21" spans="2:4" ht="15.75">
      <c r="B21" s="265" t="s">
        <v>68</v>
      </c>
      <c r="C21" s="155"/>
      <c r="D21" s="266" t="e">
        <f>C21/C25</f>
        <v>#DIV/0!</v>
      </c>
    </row>
    <row r="22" spans="2:4" ht="15.75">
      <c r="B22" s="265" t="s">
        <v>69</v>
      </c>
      <c r="C22" s="155"/>
      <c r="D22" s="266" t="e">
        <f>C22/C25</f>
        <v>#DIV/0!</v>
      </c>
    </row>
    <row r="23" spans="2:4" ht="15.75">
      <c r="B23" s="265" t="s">
        <v>70</v>
      </c>
      <c r="C23" s="155"/>
      <c r="D23" s="266" t="e">
        <f>C23/C25</f>
        <v>#DIV/0!</v>
      </c>
    </row>
    <row r="24" spans="2:4" ht="15.75">
      <c r="B24" s="270" t="s">
        <v>71</v>
      </c>
      <c r="C24" s="161"/>
      <c r="D24" s="271" t="e">
        <f>C24/C25</f>
        <v>#DIV/0!</v>
      </c>
    </row>
    <row r="25" spans="2:4" ht="15.75">
      <c r="B25" s="262" t="s">
        <v>72</v>
      </c>
      <c r="C25" s="163">
        <f>SUM(C17:C24)</f>
        <v>0</v>
      </c>
      <c r="D25" s="272" t="e">
        <f>D17+D18+D19+D20+D21+D22+D23+D24</f>
        <v>#DIV/0!</v>
      </c>
    </row>
    <row r="26" ht="12.75">
      <c r="B26" s="273"/>
    </row>
    <row r="27" ht="12.75">
      <c r="B27" s="273"/>
    </row>
    <row r="28" spans="2:4" ht="34.5">
      <c r="B28" s="274" t="s">
        <v>222</v>
      </c>
      <c r="C28" s="259"/>
      <c r="D28" s="260"/>
    </row>
    <row r="29" spans="2:4" ht="15.75">
      <c r="B29" s="261" t="s">
        <v>65</v>
      </c>
      <c r="C29" s="262" t="s">
        <v>239</v>
      </c>
      <c r="D29" s="263" t="s">
        <v>7</v>
      </c>
    </row>
    <row r="30" spans="2:4" ht="15.75">
      <c r="B30" s="264" t="s">
        <v>118</v>
      </c>
      <c r="C30" s="151"/>
      <c r="D30" s="152"/>
    </row>
    <row r="31" spans="2:4" ht="15.75">
      <c r="B31" s="265" t="s">
        <v>112</v>
      </c>
      <c r="C31" s="155"/>
      <c r="D31" s="266" t="e">
        <f aca="true" t="shared" si="1" ref="D31:D43">+C31/C$43</f>
        <v>#DIV/0!</v>
      </c>
    </row>
    <row r="32" spans="2:4" ht="15.75">
      <c r="B32" s="265" t="s">
        <v>113</v>
      </c>
      <c r="C32" s="155"/>
      <c r="D32" s="266" t="e">
        <f t="shared" si="1"/>
        <v>#DIV/0!</v>
      </c>
    </row>
    <row r="33" spans="2:4" ht="15.75">
      <c r="B33" s="265" t="s">
        <v>114</v>
      </c>
      <c r="C33" s="155"/>
      <c r="D33" s="266" t="e">
        <f t="shared" si="1"/>
        <v>#DIV/0!</v>
      </c>
    </row>
    <row r="34" spans="2:4" ht="15.75">
      <c r="B34" s="265" t="s">
        <v>115</v>
      </c>
      <c r="C34" s="155"/>
      <c r="D34" s="266" t="e">
        <f t="shared" si="1"/>
        <v>#DIV/0!</v>
      </c>
    </row>
    <row r="35" spans="2:4" ht="15.75">
      <c r="B35" s="267" t="s">
        <v>130</v>
      </c>
      <c r="C35" s="157">
        <f>SUM(C31:C34)</f>
        <v>0</v>
      </c>
      <c r="D35" s="268" t="e">
        <f t="shared" si="1"/>
        <v>#DIV/0!</v>
      </c>
    </row>
    <row r="36" spans="2:4" ht="15.75">
      <c r="B36" s="265" t="s">
        <v>66</v>
      </c>
      <c r="C36" s="159"/>
      <c r="D36" s="269" t="e">
        <f t="shared" si="1"/>
        <v>#DIV/0!</v>
      </c>
    </row>
    <row r="37" spans="2:4" ht="15.75">
      <c r="B37" s="265" t="s">
        <v>54</v>
      </c>
      <c r="C37" s="155"/>
      <c r="D37" s="266" t="e">
        <f t="shared" si="1"/>
        <v>#DIV/0!</v>
      </c>
    </row>
    <row r="38" spans="2:4" ht="15.75">
      <c r="B38" s="265" t="s">
        <v>67</v>
      </c>
      <c r="C38" s="155"/>
      <c r="D38" s="266" t="e">
        <f t="shared" si="1"/>
        <v>#DIV/0!</v>
      </c>
    </row>
    <row r="39" spans="2:4" ht="15.75">
      <c r="B39" s="265" t="s">
        <v>68</v>
      </c>
      <c r="C39" s="155"/>
      <c r="D39" s="266" t="e">
        <f t="shared" si="1"/>
        <v>#DIV/0!</v>
      </c>
    </row>
    <row r="40" spans="2:4" ht="15.75">
      <c r="B40" s="265" t="s">
        <v>69</v>
      </c>
      <c r="C40" s="155"/>
      <c r="D40" s="266" t="e">
        <f t="shared" si="1"/>
        <v>#DIV/0!</v>
      </c>
    </row>
    <row r="41" spans="2:4" ht="15.75">
      <c r="B41" s="265" t="s">
        <v>70</v>
      </c>
      <c r="C41" s="155"/>
      <c r="D41" s="266" t="e">
        <f t="shared" si="1"/>
        <v>#DIV/0!</v>
      </c>
    </row>
    <row r="42" spans="2:4" ht="15.75">
      <c r="B42" s="270" t="s">
        <v>71</v>
      </c>
      <c r="C42" s="161"/>
      <c r="D42" s="275" t="e">
        <f t="shared" si="1"/>
        <v>#DIV/0!</v>
      </c>
    </row>
    <row r="43" spans="2:4" ht="15.75">
      <c r="B43" s="262" t="s">
        <v>72</v>
      </c>
      <c r="C43" s="163">
        <f>SUM(C35:C42)</f>
        <v>0</v>
      </c>
      <c r="D43" s="272" t="e">
        <f t="shared" si="1"/>
        <v>#DIV/0!</v>
      </c>
    </row>
    <row r="45" spans="2:4" ht="12.75">
      <c r="B45" s="276"/>
      <c r="C45" s="277"/>
      <c r="D45" s="278"/>
    </row>
    <row r="46" spans="2:4" ht="15.75" customHeight="1">
      <c r="B46" s="318" t="s">
        <v>240</v>
      </c>
      <c r="C46" s="280"/>
      <c r="D46" s="281"/>
    </row>
    <row r="47" spans="2:4" ht="12.75" customHeight="1">
      <c r="B47" s="318"/>
      <c r="C47" s="282"/>
      <c r="D47" s="281"/>
    </row>
    <row r="48" spans="2:4" ht="15.75" customHeight="1">
      <c r="B48" s="318" t="s">
        <v>241</v>
      </c>
      <c r="C48" s="280"/>
      <c r="D48" s="281"/>
    </row>
    <row r="49" spans="2:4" ht="12.75" customHeight="1">
      <c r="B49" s="279"/>
      <c r="C49" s="283"/>
      <c r="D49" s="281"/>
    </row>
    <row r="50" spans="2:4" ht="18.75">
      <c r="B50" s="279" t="s">
        <v>218</v>
      </c>
      <c r="C50" s="283"/>
      <c r="D50" s="281"/>
    </row>
    <row r="51" spans="2:4" ht="15">
      <c r="B51" s="333" t="s">
        <v>219</v>
      </c>
      <c r="C51" s="334"/>
      <c r="D51" s="335"/>
    </row>
    <row r="52" spans="2:4" ht="15">
      <c r="B52" s="336" t="s">
        <v>220</v>
      </c>
      <c r="C52" s="337"/>
      <c r="D52" s="335"/>
    </row>
    <row r="53" spans="2:4" ht="15">
      <c r="B53" s="336" t="s">
        <v>221</v>
      </c>
      <c r="C53" s="337"/>
      <c r="D53" s="335"/>
    </row>
    <row r="54" spans="2:4" ht="7.5" customHeight="1">
      <c r="B54" s="284"/>
      <c r="C54" s="285"/>
      <c r="D54" s="286"/>
    </row>
  </sheetData>
  <sheetProtection/>
  <mergeCells count="4">
    <mergeCell ref="B51:D51"/>
    <mergeCell ref="B52:D52"/>
    <mergeCell ref="B53:D53"/>
    <mergeCell ref="B6:C6"/>
  </mergeCells>
  <printOptions horizontalCentered="1" verticalCentered="1"/>
  <pageMargins left="0" right="0" top="0.25" bottom="0.25" header="0.25" footer="0.25"/>
  <pageSetup fitToHeight="1" fitToWidth="1" horizontalDpi="600" verticalDpi="6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I120"/>
  <sheetViews>
    <sheetView tabSelected="1" zoomScale="75" zoomScaleNormal="75" zoomScalePageLayoutView="0" workbookViewId="0" topLeftCell="A1">
      <selection activeCell="C16" sqref="C16"/>
    </sheetView>
  </sheetViews>
  <sheetFormatPr defaultColWidth="9.00390625" defaultRowHeight="12.75"/>
  <cols>
    <col min="1" max="1" width="18.625" style="0" customWidth="1"/>
    <col min="2" max="2" width="6.125" style="0" customWidth="1"/>
    <col min="3" max="3" width="7.50390625" style="0" customWidth="1"/>
    <col min="4" max="4" width="64.50390625" style="0" customWidth="1"/>
    <col min="5" max="5" width="29.00390625" style="0" customWidth="1"/>
    <col min="6" max="6" width="19.625" style="0" customWidth="1"/>
    <col min="8" max="8" width="31.875" style="0" customWidth="1"/>
  </cols>
  <sheetData>
    <row r="1" spans="1:7" ht="20.25">
      <c r="A1" s="343" t="s">
        <v>188</v>
      </c>
      <c r="B1" s="343"/>
      <c r="C1" s="343"/>
      <c r="D1" s="343"/>
      <c r="E1" s="343"/>
      <c r="F1" s="343"/>
      <c r="G1" s="41"/>
    </row>
    <row r="2" spans="1:7" ht="15.75">
      <c r="A2" s="342" t="s">
        <v>146</v>
      </c>
      <c r="B2" s="342"/>
      <c r="C2" s="342"/>
      <c r="D2" s="342"/>
      <c r="E2" s="342"/>
      <c r="F2" s="342"/>
      <c r="G2" s="16"/>
    </row>
    <row r="3" spans="1:7" ht="15.75" customHeight="1">
      <c r="A3" s="342" t="s">
        <v>147</v>
      </c>
      <c r="B3" s="342"/>
      <c r="C3" s="342"/>
      <c r="D3" s="342"/>
      <c r="E3" s="342"/>
      <c r="F3" s="342"/>
      <c r="G3" s="16"/>
    </row>
    <row r="4" spans="1:7" ht="9" customHeight="1">
      <c r="A4" s="41"/>
      <c r="B4" s="41"/>
      <c r="C4" s="41"/>
      <c r="D4" s="41"/>
      <c r="E4" s="41"/>
      <c r="F4" s="41"/>
      <c r="G4" s="16"/>
    </row>
    <row r="5" spans="1:7" s="7" customFormat="1" ht="18.75">
      <c r="A5" s="17" t="s">
        <v>246</v>
      </c>
      <c r="B5" s="17"/>
      <c r="C5" s="17"/>
      <c r="D5" s="17"/>
      <c r="E5" s="17"/>
      <c r="F5" s="17"/>
      <c r="G5" s="18"/>
    </row>
    <row r="6" spans="1:7" s="7" customFormat="1" ht="18.75">
      <c r="A6" s="17" t="s">
        <v>1</v>
      </c>
      <c r="B6" s="17"/>
      <c r="C6" s="17"/>
      <c r="D6" s="17"/>
      <c r="E6" s="17"/>
      <c r="F6" s="17"/>
      <c r="G6" s="18"/>
    </row>
    <row r="7" spans="1:7" ht="9" customHeight="1">
      <c r="A7" s="15"/>
      <c r="B7" s="15"/>
      <c r="C7" s="15"/>
      <c r="D7" s="15"/>
      <c r="E7" s="15"/>
      <c r="F7" s="15"/>
      <c r="G7" s="16"/>
    </row>
    <row r="8" spans="1:7" s="5" customFormat="1" ht="15.75">
      <c r="A8" s="19" t="s">
        <v>2</v>
      </c>
      <c r="B8" s="19"/>
      <c r="C8" s="19"/>
      <c r="D8" s="19"/>
      <c r="E8" s="19"/>
      <c r="F8" s="19"/>
      <c r="G8" s="20"/>
    </row>
    <row r="9" spans="1:7" s="5" customFormat="1" ht="15.75">
      <c r="A9" s="19" t="s">
        <v>3</v>
      </c>
      <c r="B9" s="19"/>
      <c r="C9" s="19"/>
      <c r="D9" s="19"/>
      <c r="E9" s="19"/>
      <c r="F9" s="19"/>
      <c r="G9" s="20"/>
    </row>
    <row r="10" spans="1:7" ht="15.75">
      <c r="A10" s="344" t="s">
        <v>149</v>
      </c>
      <c r="B10" s="353"/>
      <c r="C10" s="332" t="s">
        <v>264</v>
      </c>
      <c r="D10" s="19"/>
      <c r="E10" s="5"/>
      <c r="F10" s="5"/>
      <c r="G10" s="16"/>
    </row>
    <row r="11" spans="1:7" ht="15.75">
      <c r="A11" s="340" t="s">
        <v>144</v>
      </c>
      <c r="B11" s="341"/>
      <c r="C11" s="349" t="s">
        <v>265</v>
      </c>
      <c r="D11" s="350"/>
      <c r="E11" s="89" t="s">
        <v>150</v>
      </c>
      <c r="F11" s="93">
        <v>40717</v>
      </c>
      <c r="G11" s="16"/>
    </row>
    <row r="12" spans="1:7" ht="15.75">
      <c r="A12" s="340" t="s">
        <v>153</v>
      </c>
      <c r="B12" s="341"/>
      <c r="C12" s="351" t="s">
        <v>263</v>
      </c>
      <c r="D12" s="352"/>
      <c r="E12" s="89"/>
      <c r="F12" s="94"/>
      <c r="G12" s="16"/>
    </row>
    <row r="13" spans="1:7" ht="15.75">
      <c r="A13" s="20"/>
      <c r="B13" s="20"/>
      <c r="C13" s="20"/>
      <c r="D13" s="20"/>
      <c r="E13" s="20"/>
      <c r="F13" s="20"/>
      <c r="G13" s="16"/>
    </row>
    <row r="14" spans="1:7" ht="15.75">
      <c r="A14" s="95" t="s">
        <v>4</v>
      </c>
      <c r="B14" s="96"/>
      <c r="C14" s="96"/>
      <c r="D14" s="96"/>
      <c r="E14" s="96"/>
      <c r="F14" s="97"/>
      <c r="G14" s="16"/>
    </row>
    <row r="15" spans="1:7" s="1" customFormat="1" ht="15.75">
      <c r="A15" s="91" t="s">
        <v>5</v>
      </c>
      <c r="B15" s="98" t="s">
        <v>6</v>
      </c>
      <c r="C15" s="99"/>
      <c r="D15" s="99"/>
      <c r="E15" s="91" t="s">
        <v>247</v>
      </c>
      <c r="F15" s="100" t="s">
        <v>7</v>
      </c>
      <c r="G15" s="21"/>
    </row>
    <row r="16" spans="1:7" ht="15.75">
      <c r="A16" s="101"/>
      <c r="B16" s="102" t="s">
        <v>8</v>
      </c>
      <c r="C16" s="103"/>
      <c r="D16" s="103"/>
      <c r="E16" s="103"/>
      <c r="F16" s="103"/>
      <c r="G16" s="16"/>
    </row>
    <row r="17" spans="1:7" ht="19.5" customHeight="1">
      <c r="A17" s="234">
        <v>11</v>
      </c>
      <c r="B17" s="235"/>
      <c r="C17" s="105" t="s">
        <v>9</v>
      </c>
      <c r="D17" s="106"/>
      <c r="E17" s="107">
        <v>8445084</v>
      </c>
      <c r="F17" s="108">
        <f>E17/E$25</f>
        <v>0.30032389850326746</v>
      </c>
      <c r="G17" s="16"/>
    </row>
    <row r="18" spans="1:7" ht="19.5" customHeight="1">
      <c r="A18" s="166">
        <v>12</v>
      </c>
      <c r="B18" s="190"/>
      <c r="C18" s="109" t="s">
        <v>10</v>
      </c>
      <c r="D18" s="110"/>
      <c r="E18" s="111">
        <v>5481659</v>
      </c>
      <c r="F18" s="112">
        <f aca="true" t="shared" si="0" ref="F18:F24">E18/E$25</f>
        <v>0.19493864136171085</v>
      </c>
      <c r="G18" s="16"/>
    </row>
    <row r="19" spans="1:7" ht="19.5" customHeight="1">
      <c r="A19" s="166">
        <v>13</v>
      </c>
      <c r="B19" s="190"/>
      <c r="C19" s="109" t="s">
        <v>11</v>
      </c>
      <c r="D19" s="110"/>
      <c r="E19" s="111">
        <v>8792570</v>
      </c>
      <c r="F19" s="112">
        <f t="shared" si="0"/>
        <v>0.3126811882821857</v>
      </c>
      <c r="G19" s="16"/>
    </row>
    <row r="20" spans="1:7" ht="19.5" customHeight="1">
      <c r="A20" s="166">
        <v>14</v>
      </c>
      <c r="B20" s="190"/>
      <c r="C20" s="109" t="s">
        <v>12</v>
      </c>
      <c r="D20" s="110"/>
      <c r="E20" s="111">
        <v>1542039</v>
      </c>
      <c r="F20" s="112">
        <f t="shared" si="0"/>
        <v>0.0548379582872213</v>
      </c>
      <c r="G20" s="16"/>
    </row>
    <row r="21" spans="1:7" ht="19.5" customHeight="1">
      <c r="A21" s="166">
        <v>15</v>
      </c>
      <c r="B21" s="190"/>
      <c r="C21" s="109" t="s">
        <v>13</v>
      </c>
      <c r="D21" s="110"/>
      <c r="E21" s="111">
        <v>122042</v>
      </c>
      <c r="F21" s="112">
        <f t="shared" si="0"/>
        <v>0.00434005502149366</v>
      </c>
      <c r="G21" s="16"/>
    </row>
    <row r="22" spans="1:7" ht="19.5" customHeight="1">
      <c r="A22" s="166">
        <v>16</v>
      </c>
      <c r="B22" s="190"/>
      <c r="C22" s="109" t="s">
        <v>14</v>
      </c>
      <c r="D22" s="110"/>
      <c r="E22" s="111">
        <v>629799</v>
      </c>
      <c r="F22" s="112">
        <f t="shared" si="0"/>
        <v>0.02239689871094939</v>
      </c>
      <c r="G22" s="16"/>
    </row>
    <row r="23" spans="1:7" ht="19.5" customHeight="1">
      <c r="A23" s="166">
        <v>17</v>
      </c>
      <c r="B23" s="190"/>
      <c r="C23" s="109" t="s">
        <v>15</v>
      </c>
      <c r="D23" s="110"/>
      <c r="E23" s="111">
        <v>3076727</v>
      </c>
      <c r="F23" s="112">
        <f t="shared" si="0"/>
        <v>0.10941450046799564</v>
      </c>
      <c r="G23" s="16"/>
    </row>
    <row r="24" spans="1:7" ht="19.5" customHeight="1">
      <c r="A24" s="166">
        <v>18</v>
      </c>
      <c r="B24" s="190"/>
      <c r="C24" s="109" t="s">
        <v>16</v>
      </c>
      <c r="D24" s="110"/>
      <c r="E24" s="111">
        <v>30000</v>
      </c>
      <c r="F24" s="112">
        <f t="shared" si="0"/>
        <v>0.0010668593651760034</v>
      </c>
      <c r="G24" s="16"/>
    </row>
    <row r="25" spans="1:7" s="1" customFormat="1" ht="19.5" customHeight="1">
      <c r="A25" s="113"/>
      <c r="B25" s="114"/>
      <c r="C25" s="114" t="s">
        <v>17</v>
      </c>
      <c r="D25" s="115"/>
      <c r="E25" s="116">
        <f>SUM(E17:E24)</f>
        <v>28119920</v>
      </c>
      <c r="F25" s="117">
        <f>SUM(F17:F24)</f>
        <v>1</v>
      </c>
      <c r="G25" s="21"/>
    </row>
    <row r="26" spans="1:7" ht="9" customHeight="1">
      <c r="A26" s="20"/>
      <c r="B26" s="20"/>
      <c r="C26" s="20"/>
      <c r="D26" s="20"/>
      <c r="E26" s="118"/>
      <c r="F26" s="20"/>
      <c r="G26" s="16"/>
    </row>
    <row r="27" spans="1:7" ht="15.75">
      <c r="A27" s="95" t="s">
        <v>18</v>
      </c>
      <c r="B27" s="96"/>
      <c r="C27" s="96"/>
      <c r="D27" s="96"/>
      <c r="E27" s="119"/>
      <c r="F27" s="97"/>
      <c r="G27" s="16"/>
    </row>
    <row r="28" spans="1:7" ht="15.75">
      <c r="A28" s="91" t="s">
        <v>19</v>
      </c>
      <c r="B28" s="98" t="s">
        <v>20</v>
      </c>
      <c r="C28" s="99"/>
      <c r="D28" s="228"/>
      <c r="E28" s="120" t="s">
        <v>247</v>
      </c>
      <c r="F28" s="100" t="s">
        <v>7</v>
      </c>
      <c r="G28" s="16"/>
    </row>
    <row r="29" spans="1:7" s="1" customFormat="1" ht="15.75">
      <c r="A29" s="121"/>
      <c r="B29" s="102" t="s">
        <v>21</v>
      </c>
      <c r="C29" s="102"/>
      <c r="D29" s="122"/>
      <c r="E29" s="123"/>
      <c r="F29" s="122"/>
      <c r="G29" s="21"/>
    </row>
    <row r="30" spans="1:7" ht="19.5" customHeight="1">
      <c r="A30" s="127">
        <v>290</v>
      </c>
      <c r="B30" s="124"/>
      <c r="C30" s="105" t="s">
        <v>22</v>
      </c>
      <c r="D30" s="106"/>
      <c r="E30" s="107">
        <f>E25-E31-E32</f>
        <v>17446225</v>
      </c>
      <c r="F30" s="108">
        <f>E30/E$34</f>
        <v>0.620422284273924</v>
      </c>
      <c r="G30" s="16"/>
    </row>
    <row r="31" spans="1:9" ht="19.5" customHeight="1">
      <c r="A31" s="127">
        <v>290</v>
      </c>
      <c r="B31" s="124"/>
      <c r="C31" s="109" t="s">
        <v>213</v>
      </c>
      <c r="D31" s="106"/>
      <c r="E31" s="107">
        <f>'Schedule C - I'!B17</f>
        <v>10673695</v>
      </c>
      <c r="F31" s="108">
        <f>E31/E$34</f>
        <v>0.379577715726076</v>
      </c>
      <c r="G31" s="16"/>
      <c r="H31" s="202"/>
      <c r="I31" s="202"/>
    </row>
    <row r="32" spans="1:9" ht="19.5" customHeight="1">
      <c r="A32" s="127">
        <v>290</v>
      </c>
      <c r="B32" s="124"/>
      <c r="C32" s="109" t="s">
        <v>195</v>
      </c>
      <c r="D32" s="111"/>
      <c r="E32" s="248">
        <f>'Schedule C - I'!B18</f>
        <v>0</v>
      </c>
      <c r="F32" s="108">
        <f>E32/E$34</f>
        <v>0</v>
      </c>
      <c r="G32" s="16"/>
      <c r="H32" s="202"/>
      <c r="I32" s="202"/>
    </row>
    <row r="33" spans="1:9" ht="19.5" customHeight="1">
      <c r="A33" s="127"/>
      <c r="B33" s="124"/>
      <c r="C33" s="198"/>
      <c r="D33" s="110"/>
      <c r="E33" s="111">
        <v>0</v>
      </c>
      <c r="F33" s="108">
        <f>E33/E$34</f>
        <v>0</v>
      </c>
      <c r="G33" s="16"/>
      <c r="H33" s="245"/>
      <c r="I33" s="202"/>
    </row>
    <row r="34" spans="1:7" s="1" customFormat="1" ht="19.5" customHeight="1">
      <c r="A34" s="113"/>
      <c r="B34" s="114"/>
      <c r="C34" s="114" t="s">
        <v>23</v>
      </c>
      <c r="D34" s="115"/>
      <c r="E34" s="116">
        <f>SUM(E30:E33)</f>
        <v>28119920</v>
      </c>
      <c r="F34" s="199">
        <f>E34/E$34</f>
        <v>1</v>
      </c>
      <c r="G34" s="21"/>
    </row>
    <row r="35" spans="1:7" ht="9" customHeight="1">
      <c r="A35" s="20"/>
      <c r="B35" s="20"/>
      <c r="C35" s="20"/>
      <c r="D35" s="20"/>
      <c r="E35" s="20"/>
      <c r="F35" s="20"/>
      <c r="G35" s="16"/>
    </row>
    <row r="36" spans="1:7" s="3" customFormat="1" ht="18.75" customHeight="1">
      <c r="A36" s="342"/>
      <c r="B36" s="348"/>
      <c r="C36" s="348"/>
      <c r="D36" s="348"/>
      <c r="E36" s="348"/>
      <c r="F36" s="348"/>
      <c r="G36" s="24"/>
    </row>
    <row r="37" spans="1:7" ht="6.75" customHeight="1">
      <c r="A37" s="15"/>
      <c r="B37" s="15"/>
      <c r="C37" s="15"/>
      <c r="D37" s="15"/>
      <c r="E37" s="15"/>
      <c r="F37" s="15"/>
      <c r="G37" s="16"/>
    </row>
    <row r="38" spans="1:7" s="7" customFormat="1" ht="18.75">
      <c r="A38" s="17" t="s">
        <v>246</v>
      </c>
      <c r="B38" s="17"/>
      <c r="C38" s="17"/>
      <c r="D38" s="17"/>
      <c r="E38" s="17"/>
      <c r="F38" s="17"/>
      <c r="G38" s="18"/>
    </row>
    <row r="39" spans="1:7" s="7" customFormat="1" ht="18.75">
      <c r="A39" s="17" t="s">
        <v>1</v>
      </c>
      <c r="B39" s="17"/>
      <c r="C39" s="17"/>
      <c r="D39" s="17"/>
      <c r="E39" s="17"/>
      <c r="F39" s="17"/>
      <c r="G39" s="18"/>
    </row>
    <row r="40" spans="1:7" ht="6.75" customHeight="1">
      <c r="A40" s="15"/>
      <c r="B40" s="15"/>
      <c r="C40" s="15"/>
      <c r="D40" s="15"/>
      <c r="E40" s="15"/>
      <c r="F40" s="15"/>
      <c r="G40" s="16"/>
    </row>
    <row r="41" spans="1:7" s="5" customFormat="1" ht="15.75">
      <c r="A41" s="19" t="s">
        <v>131</v>
      </c>
      <c r="B41" s="19"/>
      <c r="C41" s="19"/>
      <c r="D41" s="19"/>
      <c r="E41" s="19"/>
      <c r="F41" s="19"/>
      <c r="G41" s="20"/>
    </row>
    <row r="42" spans="1:7" s="5" customFormat="1" ht="15.75">
      <c r="A42" s="19" t="s">
        <v>3</v>
      </c>
      <c r="B42" s="19"/>
      <c r="C42" s="19"/>
      <c r="D42" s="19"/>
      <c r="E42" s="19"/>
      <c r="F42" s="19"/>
      <c r="G42" s="20"/>
    </row>
    <row r="43" spans="1:7" ht="6.75" customHeight="1">
      <c r="A43" s="15"/>
      <c r="B43" s="15"/>
      <c r="C43" s="15"/>
      <c r="D43" s="15"/>
      <c r="E43" s="15"/>
      <c r="F43" s="15"/>
      <c r="G43" s="16"/>
    </row>
    <row r="44" spans="1:7" ht="15.75">
      <c r="A44" s="344" t="s">
        <v>144</v>
      </c>
      <c r="B44" s="345"/>
      <c r="C44" s="346" t="s">
        <v>265</v>
      </c>
      <c r="D44" s="347"/>
      <c r="E44" s="15"/>
      <c r="F44" s="15"/>
      <c r="G44" s="16"/>
    </row>
    <row r="45" spans="1:7" ht="12.75">
      <c r="A45" s="16"/>
      <c r="B45" s="16"/>
      <c r="C45" s="16"/>
      <c r="D45" s="16"/>
      <c r="E45" s="16"/>
      <c r="F45" s="16"/>
      <c r="G45" s="16"/>
    </row>
    <row r="46" spans="1:7" ht="15.75">
      <c r="A46" s="95" t="s">
        <v>4</v>
      </c>
      <c r="B46" s="96"/>
      <c r="C46" s="96"/>
      <c r="D46" s="96"/>
      <c r="E46" s="96"/>
      <c r="F46" s="97"/>
      <c r="G46" s="16"/>
    </row>
    <row r="47" spans="1:7" s="1" customFormat="1" ht="15.75">
      <c r="A47" s="91" t="s">
        <v>5</v>
      </c>
      <c r="B47" s="98" t="s">
        <v>6</v>
      </c>
      <c r="C47" s="99"/>
      <c r="D47" s="99"/>
      <c r="E47" s="91" t="s">
        <v>247</v>
      </c>
      <c r="F47" s="100" t="s">
        <v>7</v>
      </c>
      <c r="G47" s="21"/>
    </row>
    <row r="48" spans="1:7" ht="15.75">
      <c r="A48" s="101"/>
      <c r="B48" s="102" t="s">
        <v>8</v>
      </c>
      <c r="C48" s="125"/>
      <c r="D48" s="103"/>
      <c r="E48" s="103"/>
      <c r="F48" s="126"/>
      <c r="G48" s="16"/>
    </row>
    <row r="49" spans="1:7" s="1" customFormat="1" ht="16.5" customHeight="1">
      <c r="A49" s="127">
        <v>11</v>
      </c>
      <c r="B49" s="128"/>
      <c r="C49" s="128" t="s">
        <v>9</v>
      </c>
      <c r="D49" s="129"/>
      <c r="E49" s="130"/>
      <c r="F49" s="131"/>
      <c r="G49" s="21"/>
    </row>
    <row r="50" spans="1:7" ht="14.25" customHeight="1">
      <c r="A50" s="104"/>
      <c r="B50" s="124"/>
      <c r="C50" s="124"/>
      <c r="D50" s="106" t="s">
        <v>24</v>
      </c>
      <c r="E50" s="107">
        <v>8445084</v>
      </c>
      <c r="F50" s="108"/>
      <c r="G50" s="16"/>
    </row>
    <row r="51" spans="1:7" ht="14.25" customHeight="1">
      <c r="A51" s="104"/>
      <c r="B51" s="124"/>
      <c r="C51" s="124"/>
      <c r="D51" s="110" t="s">
        <v>25</v>
      </c>
      <c r="E51" s="111">
        <v>0</v>
      </c>
      <c r="F51" s="112"/>
      <c r="G51" s="16"/>
    </row>
    <row r="52" spans="1:7" ht="14.25" customHeight="1">
      <c r="A52" s="104"/>
      <c r="B52" s="124"/>
      <c r="C52" s="124"/>
      <c r="D52" s="110" t="s">
        <v>26</v>
      </c>
      <c r="E52" s="111">
        <v>0</v>
      </c>
      <c r="F52" s="112"/>
      <c r="G52" s="16"/>
    </row>
    <row r="53" spans="1:7" ht="14.25" customHeight="1">
      <c r="A53" s="104"/>
      <c r="B53" s="124"/>
      <c r="C53" s="124"/>
      <c r="D53" s="110" t="s">
        <v>27</v>
      </c>
      <c r="E53" s="111">
        <v>0</v>
      </c>
      <c r="F53" s="112"/>
      <c r="G53" s="16"/>
    </row>
    <row r="54" spans="1:7" ht="14.25" customHeight="1">
      <c r="A54" s="104"/>
      <c r="B54" s="124"/>
      <c r="C54" s="124"/>
      <c r="D54" s="132" t="s">
        <v>119</v>
      </c>
      <c r="E54" s="133">
        <v>0</v>
      </c>
      <c r="F54" s="134"/>
      <c r="G54" s="16"/>
    </row>
    <row r="55" spans="1:7" ht="16.5" customHeight="1">
      <c r="A55" s="104"/>
      <c r="B55" s="135"/>
      <c r="C55" s="136"/>
      <c r="D55" s="137" t="s">
        <v>28</v>
      </c>
      <c r="E55" s="138">
        <f>SUM(E50:E54)</f>
        <v>8445084</v>
      </c>
      <c r="F55" s="139">
        <f>E55/E$117</f>
        <v>0.30032389850326746</v>
      </c>
      <c r="G55" s="16"/>
    </row>
    <row r="56" spans="1:7" s="1" customFormat="1" ht="16.5" customHeight="1">
      <c r="A56" s="127">
        <v>12</v>
      </c>
      <c r="B56" s="128"/>
      <c r="C56" s="128" t="s">
        <v>10</v>
      </c>
      <c r="D56" s="129"/>
      <c r="E56" s="130"/>
      <c r="F56" s="131"/>
      <c r="G56" s="21"/>
    </row>
    <row r="57" spans="1:7" ht="14.25" customHeight="1">
      <c r="A57" s="104"/>
      <c r="B57" s="124"/>
      <c r="C57" s="124"/>
      <c r="D57" s="106" t="s">
        <v>29</v>
      </c>
      <c r="E57" s="107">
        <v>0</v>
      </c>
      <c r="F57" s="108"/>
      <c r="G57" s="16"/>
    </row>
    <row r="58" spans="1:7" ht="14.25" customHeight="1">
      <c r="A58" s="104"/>
      <c r="B58" s="124"/>
      <c r="C58" s="124"/>
      <c r="D58" s="110" t="s">
        <v>30</v>
      </c>
      <c r="E58" s="111">
        <v>5481659</v>
      </c>
      <c r="F58" s="112"/>
      <c r="G58" s="16"/>
    </row>
    <row r="59" spans="1:7" ht="14.25" customHeight="1">
      <c r="A59" s="104"/>
      <c r="B59" s="124"/>
      <c r="C59" s="124"/>
      <c r="D59" s="132" t="s">
        <v>120</v>
      </c>
      <c r="E59" s="133">
        <v>0</v>
      </c>
      <c r="F59" s="134"/>
      <c r="G59" s="16"/>
    </row>
    <row r="60" spans="1:7" ht="16.5" customHeight="1">
      <c r="A60" s="104"/>
      <c r="B60" s="135"/>
      <c r="C60" s="136"/>
      <c r="D60" s="137" t="s">
        <v>31</v>
      </c>
      <c r="E60" s="138">
        <f>SUM(E57:E59)</f>
        <v>5481659</v>
      </c>
      <c r="F60" s="139">
        <f>E60/E$117</f>
        <v>0.19493864136171085</v>
      </c>
      <c r="G60" s="16"/>
    </row>
    <row r="61" spans="1:7" s="1" customFormat="1" ht="16.5" customHeight="1">
      <c r="A61" s="127">
        <v>13</v>
      </c>
      <c r="B61" s="128"/>
      <c r="C61" s="128" t="s">
        <v>11</v>
      </c>
      <c r="D61" s="129"/>
      <c r="E61" s="130"/>
      <c r="F61" s="131"/>
      <c r="G61" s="21"/>
    </row>
    <row r="62" spans="1:7" ht="14.25" customHeight="1">
      <c r="A62" s="104"/>
      <c r="B62" s="124"/>
      <c r="C62" s="124"/>
      <c r="D62" s="106" t="s">
        <v>32</v>
      </c>
      <c r="E62" s="107">
        <v>8792570</v>
      </c>
      <c r="F62" s="108"/>
      <c r="G62" s="16"/>
    </row>
    <row r="63" spans="1:7" ht="14.25" customHeight="1">
      <c r="A63" s="104"/>
      <c r="B63" s="124"/>
      <c r="C63" s="124"/>
      <c r="D63" s="110" t="s">
        <v>33</v>
      </c>
      <c r="E63" s="111">
        <v>0</v>
      </c>
      <c r="F63" s="112"/>
      <c r="G63" s="16"/>
    </row>
    <row r="64" spans="1:7" ht="14.25" customHeight="1">
      <c r="A64" s="104"/>
      <c r="B64" s="124"/>
      <c r="C64" s="124"/>
      <c r="D64" s="110" t="s">
        <v>34</v>
      </c>
      <c r="E64" s="111">
        <v>0</v>
      </c>
      <c r="F64" s="112"/>
      <c r="G64" s="16"/>
    </row>
    <row r="65" spans="1:7" ht="14.25" customHeight="1">
      <c r="A65" s="104"/>
      <c r="B65" s="124"/>
      <c r="C65" s="124"/>
      <c r="D65" s="132" t="s">
        <v>121</v>
      </c>
      <c r="E65" s="133">
        <v>0</v>
      </c>
      <c r="F65" s="134"/>
      <c r="G65" s="16"/>
    </row>
    <row r="66" spans="1:7" ht="16.5" customHeight="1">
      <c r="A66" s="104"/>
      <c r="B66" s="135"/>
      <c r="C66" s="136"/>
      <c r="D66" s="137" t="s">
        <v>35</v>
      </c>
      <c r="E66" s="138">
        <f>SUM(E62:E65)</f>
        <v>8792570</v>
      </c>
      <c r="F66" s="139">
        <f>E66/E$117</f>
        <v>0.3126811882821857</v>
      </c>
      <c r="G66" s="16"/>
    </row>
    <row r="67" spans="1:7" s="1" customFormat="1" ht="16.5" customHeight="1">
      <c r="A67" s="127">
        <v>14</v>
      </c>
      <c r="B67" s="128"/>
      <c r="C67" s="128" t="s">
        <v>12</v>
      </c>
      <c r="D67" s="129"/>
      <c r="E67" s="130"/>
      <c r="F67" s="131"/>
      <c r="G67" s="21"/>
    </row>
    <row r="68" spans="1:7" ht="14.25" customHeight="1">
      <c r="A68" s="104"/>
      <c r="B68" s="124"/>
      <c r="C68" s="124"/>
      <c r="D68" s="106" t="s">
        <v>36</v>
      </c>
      <c r="E68" s="107">
        <v>0</v>
      </c>
      <c r="F68" s="108"/>
      <c r="G68" s="16"/>
    </row>
    <row r="69" spans="1:7" ht="14.25" customHeight="1">
      <c r="A69" s="104"/>
      <c r="B69" s="124"/>
      <c r="C69" s="124"/>
      <c r="D69" s="110" t="s">
        <v>37</v>
      </c>
      <c r="E69" s="111">
        <v>0</v>
      </c>
      <c r="F69" s="112"/>
      <c r="G69" s="16"/>
    </row>
    <row r="70" spans="1:7" ht="14.25" customHeight="1">
      <c r="A70" s="104"/>
      <c r="B70" s="124"/>
      <c r="C70" s="124"/>
      <c r="D70" s="110" t="s">
        <v>38</v>
      </c>
      <c r="E70" s="111">
        <v>489904</v>
      </c>
      <c r="F70" s="112"/>
      <c r="G70" s="16"/>
    </row>
    <row r="71" spans="1:7" ht="14.25" customHeight="1">
      <c r="A71" s="104"/>
      <c r="B71" s="124"/>
      <c r="C71" s="124"/>
      <c r="D71" s="110" t="s">
        <v>205</v>
      </c>
      <c r="E71" s="111">
        <v>0</v>
      </c>
      <c r="F71" s="112"/>
      <c r="G71" s="16"/>
    </row>
    <row r="72" spans="1:7" ht="14.25" customHeight="1">
      <c r="A72" s="104"/>
      <c r="B72" s="124"/>
      <c r="C72" s="124"/>
      <c r="D72" s="110" t="s">
        <v>102</v>
      </c>
      <c r="E72" s="111">
        <v>1052135</v>
      </c>
      <c r="F72" s="112"/>
      <c r="G72" s="16"/>
    </row>
    <row r="73" spans="1:7" ht="14.25" customHeight="1">
      <c r="A73" s="104"/>
      <c r="B73" s="124"/>
      <c r="C73" s="124"/>
      <c r="D73" s="110" t="s">
        <v>206</v>
      </c>
      <c r="E73" s="111">
        <v>0</v>
      </c>
      <c r="F73" s="112"/>
      <c r="G73" s="16"/>
    </row>
    <row r="74" spans="1:7" ht="14.25" customHeight="1">
      <c r="A74" s="104"/>
      <c r="B74" s="124"/>
      <c r="C74" s="124"/>
      <c r="D74" s="110" t="s">
        <v>39</v>
      </c>
      <c r="E74" s="111">
        <v>0</v>
      </c>
      <c r="F74" s="112"/>
      <c r="G74" s="16"/>
    </row>
    <row r="75" spans="1:7" ht="14.25" customHeight="1">
      <c r="A75" s="104"/>
      <c r="B75" s="124"/>
      <c r="C75" s="124"/>
      <c r="D75" s="132" t="s">
        <v>122</v>
      </c>
      <c r="E75" s="133">
        <v>0</v>
      </c>
      <c r="F75" s="134"/>
      <c r="G75" s="16"/>
    </row>
    <row r="76" spans="1:7" ht="16.5" customHeight="1">
      <c r="A76" s="140"/>
      <c r="B76" s="135"/>
      <c r="C76" s="136"/>
      <c r="D76" s="137" t="s">
        <v>40</v>
      </c>
      <c r="E76" s="138">
        <f>SUM(E68:E75)</f>
        <v>1542039</v>
      </c>
      <c r="F76" s="139">
        <f>E76/E$117</f>
        <v>0.0548379582872213</v>
      </c>
      <c r="G76" s="16"/>
    </row>
    <row r="77" spans="1:7" s="5" customFormat="1" ht="15.75">
      <c r="A77" s="19" t="s">
        <v>145</v>
      </c>
      <c r="B77" s="19"/>
      <c r="C77" s="19"/>
      <c r="D77" s="19"/>
      <c r="E77" s="81"/>
      <c r="F77" s="25"/>
      <c r="G77" s="20"/>
    </row>
    <row r="78" spans="1:7" ht="15.75">
      <c r="A78" s="344" t="s">
        <v>144</v>
      </c>
      <c r="B78" s="345"/>
      <c r="C78" s="346" t="s">
        <v>265</v>
      </c>
      <c r="D78" s="347"/>
      <c r="E78" s="81"/>
      <c r="F78" s="25"/>
      <c r="G78" s="16"/>
    </row>
    <row r="79" spans="1:7" ht="6.75" customHeight="1">
      <c r="A79" s="20"/>
      <c r="B79" s="20"/>
      <c r="C79" s="20"/>
      <c r="D79" s="20"/>
      <c r="E79" s="141"/>
      <c r="F79" s="142"/>
      <c r="G79" s="16"/>
    </row>
    <row r="80" spans="1:7" ht="15.75">
      <c r="A80" s="95" t="s">
        <v>4</v>
      </c>
      <c r="B80" s="96"/>
      <c r="C80" s="96"/>
      <c r="D80" s="96"/>
      <c r="E80" s="143"/>
      <c r="F80" s="144"/>
      <c r="G80" s="16"/>
    </row>
    <row r="81" spans="1:7" s="1" customFormat="1" ht="15.75">
      <c r="A81" s="91" t="s">
        <v>5</v>
      </c>
      <c r="B81" s="98" t="s">
        <v>6</v>
      </c>
      <c r="C81" s="99"/>
      <c r="D81" s="99"/>
      <c r="E81" s="145" t="s">
        <v>247</v>
      </c>
      <c r="F81" s="146" t="s">
        <v>7</v>
      </c>
      <c r="G81" s="21"/>
    </row>
    <row r="82" spans="1:7" s="1" customFormat="1" ht="17.25" customHeight="1">
      <c r="A82" s="127">
        <v>15</v>
      </c>
      <c r="B82" s="128"/>
      <c r="C82" s="128" t="s">
        <v>13</v>
      </c>
      <c r="D82" s="129"/>
      <c r="E82" s="130"/>
      <c r="F82" s="131"/>
      <c r="G82" s="21"/>
    </row>
    <row r="83" spans="1:7" ht="14.25" customHeight="1">
      <c r="A83" s="104"/>
      <c r="B83" s="124"/>
      <c r="C83" s="124"/>
      <c r="D83" s="106" t="s">
        <v>41</v>
      </c>
      <c r="E83" s="107">
        <v>0</v>
      </c>
      <c r="F83" s="108"/>
      <c r="G83" s="16"/>
    </row>
    <row r="84" spans="1:7" ht="14.25" customHeight="1">
      <c r="A84" s="104"/>
      <c r="B84" s="124"/>
      <c r="C84" s="124"/>
      <c r="D84" s="110" t="s">
        <v>42</v>
      </c>
      <c r="E84" s="111">
        <v>0</v>
      </c>
      <c r="F84" s="112"/>
      <c r="G84" s="16"/>
    </row>
    <row r="85" spans="1:7" ht="14.25" customHeight="1">
      <c r="A85" s="104"/>
      <c r="B85" s="124"/>
      <c r="C85" s="124"/>
      <c r="D85" s="110" t="s">
        <v>43</v>
      </c>
      <c r="E85" s="111">
        <v>0</v>
      </c>
      <c r="F85" s="112"/>
      <c r="G85" s="16"/>
    </row>
    <row r="86" spans="1:7" ht="14.25" customHeight="1">
      <c r="A86" s="104"/>
      <c r="B86" s="124"/>
      <c r="C86" s="124"/>
      <c r="D86" s="110" t="s">
        <v>44</v>
      </c>
      <c r="E86" s="111">
        <v>0</v>
      </c>
      <c r="F86" s="112"/>
      <c r="G86" s="16"/>
    </row>
    <row r="87" spans="1:7" ht="14.25" customHeight="1">
      <c r="A87" s="104"/>
      <c r="B87" s="124"/>
      <c r="C87" s="124"/>
      <c r="D87" s="110" t="s">
        <v>103</v>
      </c>
      <c r="E87" s="111">
        <v>122042</v>
      </c>
      <c r="F87" s="112"/>
      <c r="G87" s="16"/>
    </row>
    <row r="88" spans="1:7" ht="14.25" customHeight="1">
      <c r="A88" s="104"/>
      <c r="B88" s="124"/>
      <c r="C88" s="124"/>
      <c r="D88" s="110" t="s">
        <v>104</v>
      </c>
      <c r="E88" s="111">
        <v>0</v>
      </c>
      <c r="F88" s="112"/>
      <c r="G88" s="16"/>
    </row>
    <row r="89" spans="1:7" ht="14.25" customHeight="1">
      <c r="A89" s="104"/>
      <c r="B89" s="124"/>
      <c r="C89" s="124"/>
      <c r="D89" s="110" t="s">
        <v>45</v>
      </c>
      <c r="E89" s="111">
        <v>0</v>
      </c>
      <c r="F89" s="112"/>
      <c r="G89" s="16"/>
    </row>
    <row r="90" spans="1:7" ht="14.25" customHeight="1">
      <c r="A90" s="104"/>
      <c r="B90" s="124"/>
      <c r="C90" s="124"/>
      <c r="D90" s="132" t="s">
        <v>123</v>
      </c>
      <c r="E90" s="111">
        <v>0</v>
      </c>
      <c r="F90" s="134"/>
      <c r="G90" s="16"/>
    </row>
    <row r="91" spans="1:7" ht="17.25" customHeight="1">
      <c r="A91" s="104"/>
      <c r="B91" s="135"/>
      <c r="C91" s="136"/>
      <c r="D91" s="137" t="s">
        <v>46</v>
      </c>
      <c r="E91" s="138">
        <f>SUM(E83:E90)</f>
        <v>122042</v>
      </c>
      <c r="F91" s="139">
        <f>E91/E$117</f>
        <v>0.00434005502149366</v>
      </c>
      <c r="G91" s="16"/>
    </row>
    <row r="92" spans="1:7" s="1" customFormat="1" ht="17.25" customHeight="1">
      <c r="A92" s="127">
        <v>16</v>
      </c>
      <c r="B92" s="128"/>
      <c r="C92" s="128" t="s">
        <v>14</v>
      </c>
      <c r="D92" s="129"/>
      <c r="E92" s="130"/>
      <c r="F92" s="131"/>
      <c r="G92" s="21"/>
    </row>
    <row r="93" spans="1:7" ht="14.25" customHeight="1">
      <c r="A93" s="104"/>
      <c r="B93" s="124"/>
      <c r="C93" s="124"/>
      <c r="D93" s="106" t="s">
        <v>47</v>
      </c>
      <c r="E93" s="107">
        <v>505075</v>
      </c>
      <c r="F93" s="108"/>
      <c r="G93" s="16"/>
    </row>
    <row r="94" spans="1:7" ht="14.25" customHeight="1">
      <c r="A94" s="104"/>
      <c r="B94" s="124"/>
      <c r="C94" s="124"/>
      <c r="D94" s="110" t="s">
        <v>48</v>
      </c>
      <c r="E94" s="111">
        <v>0</v>
      </c>
      <c r="F94" s="112"/>
      <c r="G94" s="16"/>
    </row>
    <row r="95" spans="1:7" ht="14.25" customHeight="1">
      <c r="A95" s="104"/>
      <c r="B95" s="124"/>
      <c r="C95" s="124"/>
      <c r="D95" s="110" t="s">
        <v>129</v>
      </c>
      <c r="E95" s="111">
        <v>19284</v>
      </c>
      <c r="F95" s="112"/>
      <c r="G95" s="16"/>
    </row>
    <row r="96" spans="1:7" ht="14.25" customHeight="1">
      <c r="A96" s="104"/>
      <c r="B96" s="124"/>
      <c r="C96" s="124"/>
      <c r="D96" s="110" t="s">
        <v>49</v>
      </c>
      <c r="E96" s="111">
        <v>105440</v>
      </c>
      <c r="F96" s="112"/>
      <c r="G96" s="16"/>
    </row>
    <row r="97" spans="1:7" ht="14.25" customHeight="1">
      <c r="A97" s="104"/>
      <c r="B97" s="124"/>
      <c r="C97" s="124"/>
      <c r="D97" s="132" t="s">
        <v>124</v>
      </c>
      <c r="E97" s="133">
        <v>0</v>
      </c>
      <c r="F97" s="134"/>
      <c r="G97" s="16"/>
    </row>
    <row r="98" spans="1:7" ht="17.25" customHeight="1">
      <c r="A98" s="104"/>
      <c r="B98" s="135"/>
      <c r="C98" s="136"/>
      <c r="D98" s="137" t="s">
        <v>50</v>
      </c>
      <c r="E98" s="138">
        <f>SUM(E93:E97)</f>
        <v>629799</v>
      </c>
      <c r="F98" s="139">
        <f>E98/E$117</f>
        <v>0.02239689871094939</v>
      </c>
      <c r="G98" s="16"/>
    </row>
    <row r="99" spans="1:7" s="1" customFormat="1" ht="17.25" customHeight="1">
      <c r="A99" s="127">
        <v>17</v>
      </c>
      <c r="B99" s="128"/>
      <c r="C99" s="128" t="s">
        <v>15</v>
      </c>
      <c r="D99" s="129"/>
      <c r="E99" s="130"/>
      <c r="F99" s="131"/>
      <c r="G99" s="21"/>
    </row>
    <row r="100" spans="1:7" ht="14.25" customHeight="1">
      <c r="A100" s="104"/>
      <c r="B100" s="124"/>
      <c r="C100" s="124"/>
      <c r="D100" s="106" t="s">
        <v>51</v>
      </c>
      <c r="E100" s="107">
        <v>354999</v>
      </c>
      <c r="F100" s="108"/>
      <c r="G100" s="16"/>
    </row>
    <row r="101" spans="1:7" ht="14.25" customHeight="1">
      <c r="A101" s="104"/>
      <c r="B101" s="124"/>
      <c r="C101" s="124"/>
      <c r="D101" s="110" t="s">
        <v>52</v>
      </c>
      <c r="E101" s="111">
        <v>482578</v>
      </c>
      <c r="F101" s="112"/>
      <c r="G101" s="16"/>
    </row>
    <row r="102" spans="1:7" ht="14.25" customHeight="1">
      <c r="A102" s="104"/>
      <c r="B102" s="124"/>
      <c r="C102" s="124"/>
      <c r="D102" s="110" t="s">
        <v>53</v>
      </c>
      <c r="E102" s="111">
        <v>456209</v>
      </c>
      <c r="F102" s="112"/>
      <c r="G102" s="16"/>
    </row>
    <row r="103" spans="1:7" ht="14.25" customHeight="1">
      <c r="A103" s="104"/>
      <c r="B103" s="124"/>
      <c r="C103" s="124"/>
      <c r="D103" s="110" t="s">
        <v>54</v>
      </c>
      <c r="E103" s="111">
        <v>1668653</v>
      </c>
      <c r="F103" s="112"/>
      <c r="G103" s="16"/>
    </row>
    <row r="104" spans="1:7" ht="14.25" customHeight="1">
      <c r="A104" s="104"/>
      <c r="B104" s="124"/>
      <c r="C104" s="124"/>
      <c r="D104" s="110" t="s">
        <v>55</v>
      </c>
      <c r="E104" s="111">
        <v>0</v>
      </c>
      <c r="F104" s="112"/>
      <c r="G104" s="16"/>
    </row>
    <row r="105" spans="1:7" ht="14.25" customHeight="1">
      <c r="A105" s="104"/>
      <c r="B105" s="124"/>
      <c r="C105" s="124"/>
      <c r="D105" s="110" t="s">
        <v>56</v>
      </c>
      <c r="E105" s="111">
        <v>114288</v>
      </c>
      <c r="F105" s="112"/>
      <c r="G105" s="16"/>
    </row>
    <row r="106" spans="1:7" ht="14.25" customHeight="1">
      <c r="A106" s="104"/>
      <c r="B106" s="124"/>
      <c r="C106" s="124"/>
      <c r="D106" s="110" t="s">
        <v>126</v>
      </c>
      <c r="E106" s="111">
        <v>0</v>
      </c>
      <c r="F106" s="112"/>
      <c r="G106" s="16"/>
    </row>
    <row r="107" spans="1:7" ht="14.25" customHeight="1">
      <c r="A107" s="104"/>
      <c r="B107" s="124"/>
      <c r="C107" s="124"/>
      <c r="D107" s="110" t="s">
        <v>127</v>
      </c>
      <c r="E107" s="111">
        <v>0</v>
      </c>
      <c r="F107" s="112"/>
      <c r="G107" s="16"/>
    </row>
    <row r="108" spans="1:7" ht="14.25" customHeight="1">
      <c r="A108" s="104"/>
      <c r="B108" s="124"/>
      <c r="C108" s="124"/>
      <c r="D108" s="132" t="s">
        <v>125</v>
      </c>
      <c r="E108" s="111">
        <v>0</v>
      </c>
      <c r="F108" s="134"/>
      <c r="G108" s="16"/>
    </row>
    <row r="109" spans="1:7" ht="17.25" customHeight="1">
      <c r="A109" s="104"/>
      <c r="B109" s="135"/>
      <c r="C109" s="136"/>
      <c r="D109" s="137" t="s">
        <v>57</v>
      </c>
      <c r="E109" s="138">
        <f>SUM(E100:E108)</f>
        <v>3076727</v>
      </c>
      <c r="F109" s="139">
        <f>E109/E$117</f>
        <v>0.10941450046799564</v>
      </c>
      <c r="G109" s="16"/>
    </row>
    <row r="110" spans="1:7" s="1" customFormat="1" ht="17.25" customHeight="1">
      <c r="A110" s="127">
        <v>18</v>
      </c>
      <c r="B110" s="128"/>
      <c r="C110" s="128" t="s">
        <v>16</v>
      </c>
      <c r="D110" s="129"/>
      <c r="E110" s="130"/>
      <c r="F110" s="131"/>
      <c r="G110" s="21"/>
    </row>
    <row r="111" spans="1:7" ht="14.25" customHeight="1">
      <c r="A111" s="104"/>
      <c r="B111" s="124"/>
      <c r="C111" s="124"/>
      <c r="D111" s="106" t="s">
        <v>58</v>
      </c>
      <c r="E111" s="107">
        <v>30000</v>
      </c>
      <c r="F111" s="108"/>
      <c r="G111" s="16"/>
    </row>
    <row r="112" spans="1:7" ht="14.25" customHeight="1">
      <c r="A112" s="104"/>
      <c r="B112" s="124"/>
      <c r="C112" s="124"/>
      <c r="D112" s="110" t="s">
        <v>59</v>
      </c>
      <c r="E112" s="147">
        <v>0</v>
      </c>
      <c r="F112" s="112"/>
      <c r="G112" s="16"/>
    </row>
    <row r="113" spans="1:7" ht="14.25" customHeight="1">
      <c r="A113" s="104"/>
      <c r="B113" s="124"/>
      <c r="C113" s="124"/>
      <c r="D113" s="110" t="s">
        <v>138</v>
      </c>
      <c r="E113" s="147">
        <v>0</v>
      </c>
      <c r="F113" s="112"/>
      <c r="G113" s="16"/>
    </row>
    <row r="114" spans="1:7" ht="14.25" customHeight="1">
      <c r="A114" s="104"/>
      <c r="B114" s="124"/>
      <c r="C114" s="124"/>
      <c r="D114" s="132" t="s">
        <v>141</v>
      </c>
      <c r="E114" s="147">
        <v>0</v>
      </c>
      <c r="F114" s="134"/>
      <c r="G114" s="16"/>
    </row>
    <row r="115" spans="1:7" ht="17.25" customHeight="1">
      <c r="A115" s="104"/>
      <c r="B115" s="135"/>
      <c r="C115" s="136"/>
      <c r="D115" s="137" t="s">
        <v>60</v>
      </c>
      <c r="E115" s="138">
        <f>SUM(E111:E114)</f>
        <v>30000</v>
      </c>
      <c r="F115" s="139">
        <f>E115/E$117</f>
        <v>0.0010668593651760034</v>
      </c>
      <c r="G115" s="16"/>
    </row>
    <row r="116" spans="1:7" ht="9" customHeight="1">
      <c r="A116" s="104"/>
      <c r="B116" s="114"/>
      <c r="C116" s="114"/>
      <c r="D116" s="115"/>
      <c r="E116" s="116"/>
      <c r="F116" s="117"/>
      <c r="G116" s="16"/>
    </row>
    <row r="117" spans="1:7" s="1" customFormat="1" ht="15.75" customHeight="1">
      <c r="A117" s="113"/>
      <c r="B117" s="114"/>
      <c r="C117" s="114" t="s">
        <v>17</v>
      </c>
      <c r="D117" s="115"/>
      <c r="E117" s="116">
        <f>E55+E60+E66+E76+E91+E98+E109+E115</f>
        <v>28119920</v>
      </c>
      <c r="F117" s="117">
        <f>F55+F60+F66+F76+F91+F98+F109+F115</f>
        <v>1</v>
      </c>
      <c r="G117" s="21"/>
    </row>
    <row r="118" spans="1:7" ht="12.75">
      <c r="A118" s="16"/>
      <c r="B118" s="16"/>
      <c r="C118" s="16"/>
      <c r="D118" s="16"/>
      <c r="E118" s="26"/>
      <c r="F118" s="16"/>
      <c r="G118" s="16"/>
    </row>
    <row r="119" spans="1:7" ht="12.75">
      <c r="A119" s="16"/>
      <c r="B119" s="16"/>
      <c r="C119" s="16"/>
      <c r="D119" s="16"/>
      <c r="E119" s="16"/>
      <c r="F119" s="16"/>
      <c r="G119" s="16"/>
    </row>
    <row r="120" spans="1:7" ht="12.75">
      <c r="A120" s="16"/>
      <c r="B120" s="16"/>
      <c r="C120" s="16"/>
      <c r="D120" s="16"/>
      <c r="E120" s="16"/>
      <c r="F120" s="16"/>
      <c r="G120" s="16"/>
    </row>
  </sheetData>
  <sheetProtection/>
  <mergeCells count="13">
    <mergeCell ref="C78:D78"/>
    <mergeCell ref="A36:F36"/>
    <mergeCell ref="A2:F2"/>
    <mergeCell ref="C11:D11"/>
    <mergeCell ref="C12:D12"/>
    <mergeCell ref="A78:B78"/>
    <mergeCell ref="A10:B10"/>
    <mergeCell ref="A11:B11"/>
    <mergeCell ref="A12:B12"/>
    <mergeCell ref="A3:F3"/>
    <mergeCell ref="A1:F1"/>
    <mergeCell ref="A44:B44"/>
    <mergeCell ref="C44:D44"/>
  </mergeCells>
  <printOptions horizontalCentered="1" verticalCentered="1"/>
  <pageMargins left="0.25" right="0.5" top="0.45" bottom="0.25" header="0.25" footer="0.15"/>
  <pageSetup cellComments="atEnd" horizontalDpi="600" verticalDpi="600" orientation="landscape" scale="85" r:id="rId1"/>
  <headerFooter alignWithMargins="0">
    <oddHeader>&amp;L&amp;"Times New Roman,Bold"&amp;6&amp; SR-A3
&amp; Page &amp;P
&amp; Revised 4-00&amp;C&amp;"Palatino,Bold"&amp;11
</oddHeader>
    <oddFooter>&amp;L&amp;6&amp;D  &amp;T</oddFooter>
  </headerFooter>
  <rowBreaks count="2" manualBreakCount="2">
    <brk id="35" max="255" man="1"/>
    <brk id="7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32"/>
  <sheetViews>
    <sheetView zoomScale="75" zoomScaleNormal="75" zoomScalePageLayoutView="0" workbookViewId="0" topLeftCell="A1">
      <selection activeCell="C16" sqref="C16"/>
    </sheetView>
  </sheetViews>
  <sheetFormatPr defaultColWidth="9.00390625" defaultRowHeight="12.75"/>
  <cols>
    <col min="1" max="1" width="19.125" style="0" customWidth="1"/>
    <col min="2" max="2" width="87.50390625" style="0" customWidth="1"/>
    <col min="3" max="3" width="29.00390625" style="0" customWidth="1"/>
    <col min="4" max="4" width="19.875" style="43" customWidth="1"/>
    <col min="5" max="5" width="24.375" style="0" customWidth="1"/>
  </cols>
  <sheetData>
    <row r="1" spans="1:6" s="7" customFormat="1" ht="18.75">
      <c r="A1" s="17" t="s">
        <v>188</v>
      </c>
      <c r="B1" s="17"/>
      <c r="C1" s="17"/>
      <c r="D1" s="17"/>
      <c r="E1" s="191"/>
      <c r="F1" s="191"/>
    </row>
    <row r="2" spans="1:6" s="7" customFormat="1" ht="9" customHeight="1">
      <c r="A2" s="17"/>
      <c r="B2" s="17"/>
      <c r="C2" s="17"/>
      <c r="D2" s="17"/>
      <c r="E2" s="191"/>
      <c r="F2" s="191"/>
    </row>
    <row r="3" spans="1:4" s="7" customFormat="1" ht="18.75">
      <c r="A3" s="17" t="s">
        <v>246</v>
      </c>
      <c r="B3" s="17"/>
      <c r="C3" s="17"/>
      <c r="D3" s="17"/>
    </row>
    <row r="4" spans="1:4" ht="18.75" customHeight="1">
      <c r="A4" s="17" t="s">
        <v>1</v>
      </c>
      <c r="B4" s="15"/>
      <c r="C4" s="15"/>
      <c r="D4" s="15"/>
    </row>
    <row r="5" spans="1:4" s="5" customFormat="1" ht="15.75">
      <c r="A5" s="19" t="s">
        <v>61</v>
      </c>
      <c r="B5" s="19"/>
      <c r="C5" s="19"/>
      <c r="D5" s="19"/>
    </row>
    <row r="6" spans="1:4" s="5" customFormat="1" ht="15.75">
      <c r="A6" s="19" t="s">
        <v>62</v>
      </c>
      <c r="B6" s="19"/>
      <c r="C6" s="19"/>
      <c r="D6" s="19"/>
    </row>
    <row r="7" spans="1:4" ht="9" customHeight="1">
      <c r="A7" s="15"/>
      <c r="B7" s="15"/>
      <c r="C7" s="15"/>
      <c r="D7" s="42"/>
    </row>
    <row r="8" spans="1:4" ht="15.75">
      <c r="A8" s="330" t="s">
        <v>154</v>
      </c>
      <c r="B8" s="331" t="s">
        <v>265</v>
      </c>
      <c r="C8" s="19"/>
      <c r="D8" s="92"/>
    </row>
    <row r="9" spans="1:4" ht="9" customHeight="1">
      <c r="A9" s="20"/>
      <c r="B9" s="20"/>
      <c r="C9" s="20"/>
      <c r="D9" s="90"/>
    </row>
    <row r="10" spans="1:4" ht="15.75">
      <c r="A10" s="95" t="s">
        <v>63</v>
      </c>
      <c r="B10" s="96"/>
      <c r="C10" s="96"/>
      <c r="D10" s="148"/>
    </row>
    <row r="11" spans="1:4" s="1" customFormat="1" ht="15.75">
      <c r="A11" s="91" t="s">
        <v>64</v>
      </c>
      <c r="B11" s="98" t="s">
        <v>65</v>
      </c>
      <c r="C11" s="91" t="s">
        <v>247</v>
      </c>
      <c r="D11" s="149" t="s">
        <v>7</v>
      </c>
    </row>
    <row r="12" spans="1:4" ht="20.25" customHeight="1">
      <c r="A12" s="165">
        <v>1</v>
      </c>
      <c r="B12" s="150" t="s">
        <v>118</v>
      </c>
      <c r="C12" s="151"/>
      <c r="D12" s="152"/>
    </row>
    <row r="13" spans="1:4" s="9" customFormat="1" ht="20.25" customHeight="1">
      <c r="A13" s="166" t="s">
        <v>106</v>
      </c>
      <c r="B13" s="110" t="s">
        <v>111</v>
      </c>
      <c r="C13" s="147">
        <v>5112384</v>
      </c>
      <c r="D13" s="154">
        <f>C13/C26</f>
        <v>0.18180649162586524</v>
      </c>
    </row>
    <row r="14" spans="1:4" ht="20.25" customHeight="1">
      <c r="A14" s="166" t="s">
        <v>107</v>
      </c>
      <c r="B14" s="110" t="s">
        <v>112</v>
      </c>
      <c r="C14" s="111">
        <v>5630718</v>
      </c>
      <c r="D14" s="154">
        <f aca="true" t="shared" si="0" ref="D14:D19">C14/C$26</f>
        <v>0.20023947436550318</v>
      </c>
    </row>
    <row r="15" spans="1:4" ht="20.25" customHeight="1">
      <c r="A15" s="166" t="s">
        <v>108</v>
      </c>
      <c r="B15" s="110" t="s">
        <v>113</v>
      </c>
      <c r="C15" s="111">
        <v>2908074</v>
      </c>
      <c r="D15" s="154">
        <f t="shared" si="0"/>
        <v>0.10341686605082802</v>
      </c>
    </row>
    <row r="16" spans="1:4" ht="20.25" customHeight="1">
      <c r="A16" s="166" t="s">
        <v>109</v>
      </c>
      <c r="B16" s="110" t="s">
        <v>114</v>
      </c>
      <c r="C16" s="111">
        <v>5009514</v>
      </c>
      <c r="D16" s="154">
        <f t="shared" si="0"/>
        <v>0.1781482308626767</v>
      </c>
    </row>
    <row r="17" spans="1:4" ht="20.25" customHeight="1">
      <c r="A17" s="166" t="s">
        <v>110</v>
      </c>
      <c r="B17" s="110" t="s">
        <v>115</v>
      </c>
      <c r="C17" s="111">
        <v>15000</v>
      </c>
      <c r="D17" s="154">
        <f t="shared" si="0"/>
        <v>0.0005334296825880017</v>
      </c>
    </row>
    <row r="18" spans="1:4" ht="20.25" customHeight="1">
      <c r="A18" s="166"/>
      <c r="B18" s="156" t="s">
        <v>130</v>
      </c>
      <c r="C18" s="327">
        <f>SUM(C13:C17)</f>
        <v>18675690</v>
      </c>
      <c r="D18" s="158">
        <f t="shared" si="0"/>
        <v>0.6641444925874611</v>
      </c>
    </row>
    <row r="19" spans="1:4" ht="20.25" customHeight="1">
      <c r="A19" s="166">
        <v>2</v>
      </c>
      <c r="B19" s="110" t="s">
        <v>66</v>
      </c>
      <c r="C19" s="328">
        <v>171246</v>
      </c>
      <c r="D19" s="160">
        <f t="shared" si="0"/>
        <v>0.0060898466282976625</v>
      </c>
    </row>
    <row r="20" spans="1:4" ht="20.25" customHeight="1">
      <c r="A20" s="166">
        <v>3</v>
      </c>
      <c r="B20" s="110" t="s">
        <v>54</v>
      </c>
      <c r="C20" s="111">
        <v>1876772</v>
      </c>
      <c r="D20" s="154">
        <f>C20/C26</f>
        <v>0.06674172615000327</v>
      </c>
    </row>
    <row r="21" spans="1:4" ht="20.25" customHeight="1">
      <c r="A21" s="166">
        <v>4</v>
      </c>
      <c r="B21" s="110" t="s">
        <v>248</v>
      </c>
      <c r="C21" s="111">
        <v>6363783</v>
      </c>
      <c r="D21" s="154">
        <f>C21/C26</f>
        <v>0.22630871638326142</v>
      </c>
    </row>
    <row r="22" spans="1:4" ht="20.25" customHeight="1">
      <c r="A22" s="166">
        <v>5</v>
      </c>
      <c r="B22" s="110" t="s">
        <v>68</v>
      </c>
      <c r="C22" s="111">
        <v>982237</v>
      </c>
      <c r="D22" s="154">
        <f>C22/C26</f>
        <v>0.0349302914090794</v>
      </c>
    </row>
    <row r="23" spans="1:4" ht="20.25" customHeight="1">
      <c r="A23" s="166">
        <v>6</v>
      </c>
      <c r="B23" s="110" t="s">
        <v>69</v>
      </c>
      <c r="C23" s="111">
        <v>20192</v>
      </c>
      <c r="D23" s="154">
        <f>C23/C26</f>
        <v>0.0007180674767211287</v>
      </c>
    </row>
    <row r="24" spans="1:4" ht="20.25" customHeight="1">
      <c r="A24" s="166">
        <v>7</v>
      </c>
      <c r="B24" s="110" t="s">
        <v>70</v>
      </c>
      <c r="C24" s="111">
        <v>30000</v>
      </c>
      <c r="D24" s="154">
        <f>C24/C26</f>
        <v>0.0010668593651760034</v>
      </c>
    </row>
    <row r="25" spans="1:4" ht="20.25" customHeight="1">
      <c r="A25" s="104">
        <v>8</v>
      </c>
      <c r="B25" s="132" t="s">
        <v>71</v>
      </c>
      <c r="C25" s="133">
        <v>0</v>
      </c>
      <c r="D25" s="162">
        <f>C25/C26</f>
        <v>0</v>
      </c>
    </row>
    <row r="26" spans="1:4" s="1" customFormat="1" ht="25.5" customHeight="1">
      <c r="A26" s="91"/>
      <c r="B26" s="100" t="s">
        <v>72</v>
      </c>
      <c r="C26" s="138">
        <f>C18+C19+C20+C21+C22+C23+C24+C25</f>
        <v>28119920</v>
      </c>
      <c r="D26" s="164">
        <f>D18+D19+D20+D21+D22+D23+D24+D25</f>
        <v>1</v>
      </c>
    </row>
    <row r="27" spans="1:4" ht="15.75">
      <c r="A27" s="20"/>
      <c r="B27" s="20"/>
      <c r="C27" s="20"/>
      <c r="D27" s="90"/>
    </row>
    <row r="28" spans="1:5" ht="15.75">
      <c r="A28" s="5"/>
      <c r="B28" s="325" t="s">
        <v>193</v>
      </c>
      <c r="C28" s="231"/>
      <c r="D28" s="240"/>
      <c r="E28" s="242"/>
    </row>
    <row r="29" ht="15.75">
      <c r="B29" s="326" t="s">
        <v>249</v>
      </c>
    </row>
    <row r="30" spans="2:4" ht="39.75" customHeight="1">
      <c r="B30" s="354" t="s">
        <v>250</v>
      </c>
      <c r="C30" s="355"/>
      <c r="D30" s="355"/>
    </row>
    <row r="31" spans="2:3" ht="15.75">
      <c r="B31" s="20" t="s">
        <v>223</v>
      </c>
      <c r="C31" s="118">
        <f>'Schedule A - I'!E25</f>
        <v>28119920</v>
      </c>
    </row>
    <row r="32" spans="2:3" ht="16.5" thickBot="1">
      <c r="B32" s="5" t="s">
        <v>224</v>
      </c>
      <c r="C32" s="287">
        <f>+C26-C31</f>
        <v>0</v>
      </c>
    </row>
  </sheetData>
  <sheetProtection/>
  <mergeCells count="1">
    <mergeCell ref="B30:D30"/>
  </mergeCells>
  <printOptions horizontalCentered="1" verticalCentered="1"/>
  <pageMargins left="0.25" right="0.25" top="0.25" bottom="0.25" header="0.25" footer="0.15"/>
  <pageSetup fitToHeight="1" fitToWidth="1" horizontalDpi="600" verticalDpi="600" orientation="landscape" scale="97" r:id="rId1"/>
  <headerFooter alignWithMargins="0">
    <oddHeader>&amp;L&amp;"Times New Roman,Bold"&amp;6SRA3
Page 4
Revised June 2001</oddHeader>
    <oddFooter>&amp;L&amp;6&amp;D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E41"/>
  <sheetViews>
    <sheetView zoomScale="75" zoomScaleNormal="75" zoomScalePageLayoutView="0" workbookViewId="0" topLeftCell="A1">
      <selection activeCell="C16" sqref="C16"/>
    </sheetView>
  </sheetViews>
  <sheetFormatPr defaultColWidth="9.00390625" defaultRowHeight="12.75"/>
  <cols>
    <col min="1" max="1" width="90.875" style="0" customWidth="1"/>
    <col min="2" max="2" width="29.375" style="0" customWidth="1"/>
    <col min="3" max="3" width="19.625" style="0" customWidth="1"/>
    <col min="4" max="4" width="3.50390625" style="0" customWidth="1"/>
    <col min="5" max="5" width="75.625" style="0" customWidth="1"/>
  </cols>
  <sheetData>
    <row r="1" spans="1:3" ht="18.75" customHeight="1">
      <c r="A1" s="17" t="s">
        <v>188</v>
      </c>
      <c r="B1" s="76"/>
      <c r="C1" s="76"/>
    </row>
    <row r="2" spans="1:3" ht="9.75" customHeight="1">
      <c r="A2" s="17"/>
      <c r="B2" s="76"/>
      <c r="C2" s="76"/>
    </row>
    <row r="3" spans="1:4" s="3" customFormat="1" ht="18.75">
      <c r="A3" s="17" t="s">
        <v>246</v>
      </c>
      <c r="B3" s="17"/>
      <c r="C3" s="17"/>
      <c r="D3" s="24"/>
    </row>
    <row r="4" spans="1:4" ht="18.75">
      <c r="A4" s="17" t="s">
        <v>1</v>
      </c>
      <c r="B4" s="17"/>
      <c r="C4" s="17"/>
      <c r="D4" s="16"/>
    </row>
    <row r="5" spans="1:4" ht="9" customHeight="1">
      <c r="A5" s="15"/>
      <c r="B5" s="15"/>
      <c r="C5" s="15"/>
      <c r="D5" s="16"/>
    </row>
    <row r="6" spans="1:4" ht="18" customHeight="1">
      <c r="A6" s="19" t="s">
        <v>73</v>
      </c>
      <c r="B6" s="19"/>
      <c r="C6" s="19"/>
      <c r="D6" s="16"/>
    </row>
    <row r="7" spans="1:5" s="7" customFormat="1" ht="18" customHeight="1">
      <c r="A7" s="19" t="s">
        <v>135</v>
      </c>
      <c r="B7" s="19"/>
      <c r="C7" s="19"/>
      <c r="D7" s="18"/>
      <c r="E7" s="196" t="s">
        <v>193</v>
      </c>
    </row>
    <row r="8" spans="1:4" s="7" customFormat="1" ht="9" customHeight="1" thickBot="1">
      <c r="A8" s="15"/>
      <c r="B8" s="15"/>
      <c r="C8" s="15"/>
      <c r="D8" s="18"/>
    </row>
    <row r="9" spans="1:5" ht="15" customHeight="1">
      <c r="A9" s="329" t="s">
        <v>266</v>
      </c>
      <c r="B9" s="356"/>
      <c r="C9" s="357"/>
      <c r="D9" s="20"/>
      <c r="E9" s="197" t="s">
        <v>194</v>
      </c>
    </row>
    <row r="10" spans="1:5" s="5" customFormat="1" ht="6.75" customHeight="1">
      <c r="A10" s="20"/>
      <c r="B10" s="20"/>
      <c r="C10" s="20"/>
      <c r="D10" s="20"/>
      <c r="E10" s="192"/>
    </row>
    <row r="11" spans="1:5" ht="15" customHeight="1">
      <c r="A11" s="167" t="s">
        <v>136</v>
      </c>
      <c r="B11" s="168" t="s">
        <v>247</v>
      </c>
      <c r="C11" s="169" t="s">
        <v>7</v>
      </c>
      <c r="D11" s="20"/>
      <c r="E11" s="193"/>
    </row>
    <row r="12" spans="1:5" ht="15" customHeight="1">
      <c r="A12" s="170" t="s">
        <v>251</v>
      </c>
      <c r="B12" s="171">
        <v>2842855</v>
      </c>
      <c r="C12" s="172"/>
      <c r="D12" s="20"/>
      <c r="E12" s="194"/>
    </row>
    <row r="13" spans="1:5" ht="15" customHeight="1">
      <c r="A13" s="173" t="s">
        <v>76</v>
      </c>
      <c r="B13" s="174">
        <v>0</v>
      </c>
      <c r="C13" s="175"/>
      <c r="D13" s="20"/>
      <c r="E13" s="194"/>
    </row>
    <row r="14" spans="1:5" ht="15" customHeight="1">
      <c r="A14" s="176" t="s">
        <v>252</v>
      </c>
      <c r="B14" s="177"/>
      <c r="C14" s="178"/>
      <c r="D14" s="20"/>
      <c r="E14" s="194"/>
    </row>
    <row r="15" spans="1:5" s="1" customFormat="1" ht="15" customHeight="1">
      <c r="A15" s="179" t="s">
        <v>253</v>
      </c>
      <c r="B15" s="180">
        <f>B12-B13</f>
        <v>2842855</v>
      </c>
      <c r="C15" s="215" t="s">
        <v>201</v>
      </c>
      <c r="D15" s="181"/>
      <c r="E15" s="194"/>
    </row>
    <row r="16" spans="1:5" s="1" customFormat="1" ht="15" customHeight="1">
      <c r="A16" s="176" t="s">
        <v>254</v>
      </c>
      <c r="B16" s="182"/>
      <c r="C16" s="183"/>
      <c r="D16" s="181"/>
      <c r="E16" s="194"/>
    </row>
    <row r="17" spans="1:5" s="1" customFormat="1" ht="15" customHeight="1">
      <c r="A17" s="184" t="s">
        <v>210</v>
      </c>
      <c r="B17" s="107">
        <v>10673695</v>
      </c>
      <c r="C17" s="108">
        <f aca="true" t="shared" si="0" ref="C17:C30">B17/B$31</f>
        <v>0.39303657303556555</v>
      </c>
      <c r="D17" s="181"/>
      <c r="E17" s="200" t="s">
        <v>204</v>
      </c>
    </row>
    <row r="18" spans="1:5" s="1" customFormat="1" ht="15" customHeight="1">
      <c r="A18" s="190" t="s">
        <v>197</v>
      </c>
      <c r="B18" s="201">
        <v>0</v>
      </c>
      <c r="C18" s="108">
        <f t="shared" si="0"/>
        <v>0</v>
      </c>
      <c r="D18" s="181"/>
      <c r="E18" s="200" t="s">
        <v>260</v>
      </c>
    </row>
    <row r="19" spans="1:5" s="10" customFormat="1" ht="15" customHeight="1">
      <c r="A19" s="185" t="s">
        <v>198</v>
      </c>
      <c r="B19" s="147">
        <v>0</v>
      </c>
      <c r="C19" s="112">
        <f t="shared" si="0"/>
        <v>0</v>
      </c>
      <c r="D19" s="128"/>
      <c r="E19" s="194"/>
    </row>
    <row r="20" spans="1:5" s="1" customFormat="1" ht="15" customHeight="1">
      <c r="A20" s="185" t="s">
        <v>199</v>
      </c>
      <c r="B20" s="147">
        <v>0</v>
      </c>
      <c r="C20" s="112">
        <f t="shared" si="0"/>
        <v>0</v>
      </c>
      <c r="D20" s="181"/>
      <c r="E20" s="194"/>
    </row>
    <row r="21" spans="1:5" s="1" customFormat="1" ht="15" customHeight="1">
      <c r="A21" s="185" t="s">
        <v>139</v>
      </c>
      <c r="B21" s="147">
        <v>4754076</v>
      </c>
      <c r="C21" s="112">
        <f t="shared" si="0"/>
        <v>0.1750589406002916</v>
      </c>
      <c r="D21" s="181"/>
      <c r="E21" s="194" t="s">
        <v>202</v>
      </c>
    </row>
    <row r="22" spans="1:5" ht="15" customHeight="1">
      <c r="A22" s="185" t="s">
        <v>137</v>
      </c>
      <c r="B22" s="147">
        <v>2351947</v>
      </c>
      <c r="C22" s="112">
        <f t="shared" si="0"/>
        <v>0.08660554651798456</v>
      </c>
      <c r="D22" s="20"/>
      <c r="E22" s="194" t="s">
        <v>202</v>
      </c>
    </row>
    <row r="23" spans="1:5" ht="15" customHeight="1">
      <c r="A23" s="185" t="s">
        <v>259</v>
      </c>
      <c r="B23" s="147">
        <v>334610</v>
      </c>
      <c r="C23" s="112">
        <f t="shared" si="0"/>
        <v>0.01232131588015496</v>
      </c>
      <c r="D23" s="20"/>
      <c r="E23" s="194"/>
    </row>
    <row r="24" spans="1:5" ht="15" customHeight="1">
      <c r="A24" s="186" t="s">
        <v>182</v>
      </c>
      <c r="B24" s="147">
        <v>2132674</v>
      </c>
      <c r="C24" s="187">
        <f t="shared" si="0"/>
        <v>0.07853127528583605</v>
      </c>
      <c r="D24" s="20"/>
      <c r="E24" s="194"/>
    </row>
    <row r="25" spans="1:5" ht="15" customHeight="1">
      <c r="A25" s="186" t="s">
        <v>196</v>
      </c>
      <c r="B25" s="107">
        <v>1235000</v>
      </c>
      <c r="C25" s="187">
        <f t="shared" si="0"/>
        <v>0.04547630110275059</v>
      </c>
      <c r="D25" s="20"/>
      <c r="E25" s="194"/>
    </row>
    <row r="26" spans="1:5" ht="15" customHeight="1">
      <c r="A26" s="185" t="s">
        <v>132</v>
      </c>
      <c r="B26" s="107">
        <v>1410000</v>
      </c>
      <c r="C26" s="112">
        <f t="shared" si="0"/>
        <v>0.051920311380468286</v>
      </c>
      <c r="D26" s="20"/>
      <c r="E26" s="194"/>
    </row>
    <row r="27" spans="1:5" ht="15" customHeight="1">
      <c r="A27" s="185" t="s">
        <v>133</v>
      </c>
      <c r="B27" s="107">
        <v>0</v>
      </c>
      <c r="C27" s="112">
        <f t="shared" si="0"/>
        <v>0</v>
      </c>
      <c r="D27" s="20"/>
      <c r="E27" s="194" t="s">
        <v>203</v>
      </c>
    </row>
    <row r="28" spans="1:5" ht="15" customHeight="1">
      <c r="A28" s="185" t="s">
        <v>134</v>
      </c>
      <c r="B28" s="232">
        <v>0</v>
      </c>
      <c r="C28" s="112">
        <f t="shared" si="0"/>
        <v>0</v>
      </c>
      <c r="D28" s="233"/>
      <c r="E28" s="230"/>
    </row>
    <row r="29" spans="1:5" ht="15" customHeight="1">
      <c r="A29" s="185" t="s">
        <v>200</v>
      </c>
      <c r="B29" s="107">
        <v>4265000</v>
      </c>
      <c r="C29" s="112">
        <f t="shared" si="0"/>
        <v>0.1570497361969484</v>
      </c>
      <c r="D29" s="20"/>
      <c r="E29" s="194"/>
    </row>
    <row r="30" spans="1:5" ht="15" customHeight="1">
      <c r="A30" s="246"/>
      <c r="B30" s="107">
        <v>0</v>
      </c>
      <c r="C30" s="108">
        <f t="shared" si="0"/>
        <v>0</v>
      </c>
      <c r="D30" s="20"/>
      <c r="E30" s="247" t="s">
        <v>258</v>
      </c>
    </row>
    <row r="31" spans="1:5" ht="15" customHeight="1">
      <c r="A31" s="179" t="s">
        <v>255</v>
      </c>
      <c r="B31" s="180">
        <f>SUM(B17:B30)</f>
        <v>27157002</v>
      </c>
      <c r="C31" s="188">
        <f>SUM(C17:C30)</f>
        <v>1</v>
      </c>
      <c r="D31" s="20"/>
      <c r="E31" s="194"/>
    </row>
    <row r="32" spans="1:5" ht="15" customHeight="1">
      <c r="A32" s="179" t="s">
        <v>116</v>
      </c>
      <c r="B32" s="180">
        <f>B15+B31</f>
        <v>29999857</v>
      </c>
      <c r="C32" s="215" t="s">
        <v>201</v>
      </c>
      <c r="D32" s="20"/>
      <c r="E32" s="194"/>
    </row>
    <row r="33" spans="1:5" ht="15" customHeight="1">
      <c r="A33" s="179" t="s">
        <v>257</v>
      </c>
      <c r="B33" s="180">
        <f>'Schedule B - I'!C26</f>
        <v>28119920</v>
      </c>
      <c r="C33" s="215" t="s">
        <v>201</v>
      </c>
      <c r="D33" s="20"/>
      <c r="E33" s="194"/>
    </row>
    <row r="34" spans="1:5" ht="15" customHeight="1" thickBot="1">
      <c r="A34" s="189" t="s">
        <v>256</v>
      </c>
      <c r="B34" s="116">
        <f>B32-B33</f>
        <v>1879937</v>
      </c>
      <c r="C34" s="236" t="s">
        <v>201</v>
      </c>
      <c r="D34" s="20"/>
      <c r="E34" s="195"/>
    </row>
    <row r="35" spans="1:5" ht="15" customHeight="1">
      <c r="A35" s="128"/>
      <c r="B35" s="226"/>
      <c r="C35" s="241"/>
      <c r="D35" s="20"/>
      <c r="E35" s="227"/>
    </row>
    <row r="36" spans="1:4" s="1" customFormat="1" ht="21.75" customHeight="1">
      <c r="A36" s="20"/>
      <c r="B36" s="20"/>
      <c r="C36" s="20"/>
      <c r="D36" s="181"/>
    </row>
    <row r="37" spans="1:4" s="1" customFormat="1" ht="21.75" customHeight="1">
      <c r="A37" s="218" t="s">
        <v>214</v>
      </c>
      <c r="B37" s="125"/>
      <c r="C37" s="103"/>
      <c r="D37" s="181"/>
    </row>
    <row r="38" spans="1:4" s="1" customFormat="1" ht="21.75" customHeight="1">
      <c r="A38" s="219" t="s">
        <v>208</v>
      </c>
      <c r="B38" s="220">
        <f>'Schedule A - I'!E30</f>
        <v>17446225</v>
      </c>
      <c r="C38" s="22"/>
      <c r="D38" s="21"/>
    </row>
    <row r="39" spans="1:4" ht="15.75">
      <c r="A39" s="219" t="s">
        <v>207</v>
      </c>
      <c r="B39" s="220">
        <f>SUM(B20:B29)</f>
        <v>16483307</v>
      </c>
      <c r="C39" s="22"/>
      <c r="D39" s="16"/>
    </row>
    <row r="40" spans="1:3" ht="13.5" thickBot="1">
      <c r="A40" s="221" t="s">
        <v>209</v>
      </c>
      <c r="B40" s="217">
        <f>+B38-B39</f>
        <v>962918</v>
      </c>
      <c r="C40" s="222"/>
    </row>
    <row r="41" spans="1:3" ht="12.75">
      <c r="A41" s="223"/>
      <c r="B41" s="224"/>
      <c r="C41" s="225"/>
    </row>
  </sheetData>
  <sheetProtection/>
  <mergeCells count="1">
    <mergeCell ref="B9:C9"/>
  </mergeCells>
  <printOptions horizontalCentered="1" verticalCentered="1"/>
  <pageMargins left="0.25" right="0.25" top="0.25" bottom="0.25" header="0.25" footer="0.2"/>
  <pageSetup fitToHeight="1" fitToWidth="1" horizontalDpi="600" verticalDpi="600" orientation="landscape" r:id="rId1"/>
  <headerFooter alignWithMargins="0">
    <oddHeader>&amp;L&amp;6&amp; SR-A3
&amp; Page &amp; 5
&amp; Revised 3-04</oddHeader>
    <oddFooter>&amp;L&amp;6&amp;D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6"/>
  <sheetViews>
    <sheetView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90.875" style="0" customWidth="1"/>
    <col min="2" max="2" width="22.875" style="0" customWidth="1"/>
    <col min="3" max="3" width="20.875" style="0" customWidth="1"/>
  </cols>
  <sheetData>
    <row r="1" spans="1:3" ht="6.75" customHeight="1">
      <c r="A1" s="2"/>
      <c r="B1" s="2"/>
      <c r="C1" s="2"/>
    </row>
    <row r="2" spans="1:3" s="7" customFormat="1" ht="18.75">
      <c r="A2" s="17" t="s">
        <v>162</v>
      </c>
      <c r="B2" s="17"/>
      <c r="C2" s="17"/>
    </row>
    <row r="3" spans="1:3" s="7" customFormat="1" ht="18.75">
      <c r="A3" s="17" t="s">
        <v>117</v>
      </c>
      <c r="B3" s="17"/>
      <c r="C3" s="17"/>
    </row>
    <row r="4" spans="1:3" ht="12.75">
      <c r="A4" s="15" t="s">
        <v>183</v>
      </c>
      <c r="B4" s="15"/>
      <c r="C4" s="15"/>
    </row>
    <row r="5" spans="1:3" s="5" customFormat="1" ht="15.75">
      <c r="A5" s="19" t="s">
        <v>73</v>
      </c>
      <c r="B5" s="19"/>
      <c r="C5" s="19"/>
    </row>
    <row r="6" spans="1:3" s="5" customFormat="1" ht="15.75">
      <c r="A6" s="19" t="s">
        <v>74</v>
      </c>
      <c r="B6" s="19"/>
      <c r="C6" s="19"/>
    </row>
    <row r="7" spans="1:3" ht="12.75">
      <c r="A7" s="15"/>
      <c r="B7" s="15"/>
      <c r="C7" s="15"/>
    </row>
    <row r="8" spans="1:3" ht="12.75">
      <c r="A8" s="73" t="s">
        <v>155</v>
      </c>
      <c r="B8" s="15"/>
      <c r="C8" s="15"/>
    </row>
    <row r="9" spans="1:3" ht="12.75">
      <c r="A9" s="16"/>
      <c r="B9" s="16"/>
      <c r="C9" s="16"/>
    </row>
    <row r="10" spans="1:3" s="1" customFormat="1" ht="18" customHeight="1">
      <c r="A10" s="49" t="s">
        <v>75</v>
      </c>
      <c r="B10" s="27" t="s">
        <v>163</v>
      </c>
      <c r="C10" s="28" t="s">
        <v>7</v>
      </c>
    </row>
    <row r="11" spans="1:3" s="1" customFormat="1" ht="23.25" customHeight="1">
      <c r="A11" s="44" t="s">
        <v>164</v>
      </c>
      <c r="B11" s="29"/>
      <c r="C11" s="30"/>
    </row>
    <row r="12" spans="1:3" s="1" customFormat="1" ht="23.25" customHeight="1">
      <c r="A12" s="45" t="s">
        <v>76</v>
      </c>
      <c r="B12" s="46"/>
      <c r="C12" s="47"/>
    </row>
    <row r="13" spans="1:3" s="1" customFormat="1" ht="23.25" customHeight="1">
      <c r="A13" s="31" t="s">
        <v>165</v>
      </c>
      <c r="B13" s="46">
        <f>B11-B12</f>
        <v>0</v>
      </c>
      <c r="C13" s="47"/>
    </row>
    <row r="14" spans="1:3" s="1" customFormat="1" ht="23.25" customHeight="1">
      <c r="A14" s="45" t="s">
        <v>167</v>
      </c>
      <c r="B14" s="51"/>
      <c r="C14" s="47"/>
    </row>
    <row r="15" spans="1:3" ht="16.5" customHeight="1">
      <c r="A15" s="78" t="s">
        <v>169</v>
      </c>
      <c r="B15" s="75"/>
      <c r="C15" s="80" t="e">
        <f aca="true" t="shared" si="0" ref="C15:C39">B15/B$41</f>
        <v>#DIV/0!</v>
      </c>
    </row>
    <row r="16" spans="1:3" ht="16.5" customHeight="1">
      <c r="A16" s="78" t="s">
        <v>77</v>
      </c>
      <c r="B16" s="39"/>
      <c r="C16" s="80" t="e">
        <f t="shared" si="0"/>
        <v>#DIV/0!</v>
      </c>
    </row>
    <row r="17" spans="1:3" ht="16.5" customHeight="1">
      <c r="A17" s="77" t="s">
        <v>156</v>
      </c>
      <c r="B17" s="39"/>
      <c r="C17" s="40" t="e">
        <f t="shared" si="0"/>
        <v>#DIV/0!</v>
      </c>
    </row>
    <row r="18" spans="1:3" ht="16.5" customHeight="1">
      <c r="A18" s="77" t="s">
        <v>180</v>
      </c>
      <c r="B18" s="39"/>
      <c r="C18" s="40" t="e">
        <f t="shared" si="0"/>
        <v>#DIV/0!</v>
      </c>
    </row>
    <row r="19" spans="1:3" ht="16.5" customHeight="1">
      <c r="A19" s="77" t="s">
        <v>78</v>
      </c>
      <c r="B19" s="39"/>
      <c r="C19" s="40" t="e">
        <f t="shared" si="0"/>
        <v>#DIV/0!</v>
      </c>
    </row>
    <row r="20" spans="1:3" ht="16.5" customHeight="1">
      <c r="A20" s="77" t="s">
        <v>80</v>
      </c>
      <c r="B20" s="39"/>
      <c r="C20" s="40" t="e">
        <f t="shared" si="0"/>
        <v>#DIV/0!</v>
      </c>
    </row>
    <row r="21" spans="1:3" ht="16.5" customHeight="1">
      <c r="A21" s="77" t="s">
        <v>170</v>
      </c>
      <c r="B21" s="39"/>
      <c r="C21" s="40" t="e">
        <f t="shared" si="0"/>
        <v>#DIV/0!</v>
      </c>
    </row>
    <row r="22" spans="1:3" ht="16.5" customHeight="1">
      <c r="A22" s="78" t="s">
        <v>157</v>
      </c>
      <c r="B22" s="39"/>
      <c r="C22" s="40" t="e">
        <f t="shared" si="0"/>
        <v>#DIV/0!</v>
      </c>
    </row>
    <row r="23" spans="1:3" ht="16.5" customHeight="1">
      <c r="A23" s="77" t="s">
        <v>158</v>
      </c>
      <c r="B23" s="39"/>
      <c r="C23" s="40" t="e">
        <f t="shared" si="0"/>
        <v>#DIV/0!</v>
      </c>
    </row>
    <row r="24" spans="1:3" ht="16.5" customHeight="1">
      <c r="A24" s="77" t="s">
        <v>181</v>
      </c>
      <c r="B24" s="39"/>
      <c r="C24" s="40" t="e">
        <f t="shared" si="0"/>
        <v>#DIV/0!</v>
      </c>
    </row>
    <row r="25" spans="1:3" ht="16.5" customHeight="1">
      <c r="A25" s="77" t="s">
        <v>171</v>
      </c>
      <c r="B25" s="39"/>
      <c r="C25" s="40" t="e">
        <f t="shared" si="0"/>
        <v>#DIV/0!</v>
      </c>
    </row>
    <row r="26" spans="1:3" ht="16.5" customHeight="1">
      <c r="A26" s="77" t="s">
        <v>172</v>
      </c>
      <c r="B26" s="39"/>
      <c r="C26" s="40" t="e">
        <f t="shared" si="0"/>
        <v>#DIV/0!</v>
      </c>
    </row>
    <row r="27" spans="1:3" ht="16.5" customHeight="1">
      <c r="A27" s="77" t="s">
        <v>173</v>
      </c>
      <c r="B27" s="39"/>
      <c r="C27" s="40" t="e">
        <f t="shared" si="0"/>
        <v>#DIV/0!</v>
      </c>
    </row>
    <row r="28" spans="1:3" ht="16.5" customHeight="1">
      <c r="A28" s="77" t="s">
        <v>79</v>
      </c>
      <c r="B28" s="39"/>
      <c r="C28" s="40" t="e">
        <f t="shared" si="0"/>
        <v>#DIV/0!</v>
      </c>
    </row>
    <row r="29" spans="1:3" ht="16.5" customHeight="1">
      <c r="A29" s="77" t="s">
        <v>161</v>
      </c>
      <c r="B29" s="39"/>
      <c r="C29" s="40" t="e">
        <f t="shared" si="0"/>
        <v>#DIV/0!</v>
      </c>
    </row>
    <row r="30" spans="1:3" ht="16.5" customHeight="1">
      <c r="A30" s="77" t="s">
        <v>81</v>
      </c>
      <c r="B30" s="39"/>
      <c r="C30" s="40" t="e">
        <f t="shared" si="0"/>
        <v>#DIV/0!</v>
      </c>
    </row>
    <row r="31" spans="1:3" ht="16.5" customHeight="1">
      <c r="A31" s="77" t="s">
        <v>174</v>
      </c>
      <c r="B31" s="39"/>
      <c r="C31" s="40" t="e">
        <f t="shared" si="0"/>
        <v>#DIV/0!</v>
      </c>
    </row>
    <row r="32" spans="1:3" ht="16.5" customHeight="1">
      <c r="A32" s="77" t="s">
        <v>175</v>
      </c>
      <c r="B32" s="39"/>
      <c r="C32" s="40" t="e">
        <f t="shared" si="0"/>
        <v>#DIV/0!</v>
      </c>
    </row>
    <row r="33" spans="1:3" ht="16.5" customHeight="1">
      <c r="A33" s="77" t="s">
        <v>176</v>
      </c>
      <c r="B33" s="39"/>
      <c r="C33" s="40" t="e">
        <f t="shared" si="0"/>
        <v>#DIV/0!</v>
      </c>
    </row>
    <row r="34" spans="1:3" ht="16.5" customHeight="1">
      <c r="A34" s="77" t="s">
        <v>177</v>
      </c>
      <c r="B34" s="39"/>
      <c r="C34" s="40" t="e">
        <f t="shared" si="0"/>
        <v>#DIV/0!</v>
      </c>
    </row>
    <row r="35" spans="1:3" ht="16.5" customHeight="1">
      <c r="A35" s="78" t="s">
        <v>82</v>
      </c>
      <c r="B35" s="39"/>
      <c r="C35" s="40" t="e">
        <f t="shared" si="0"/>
        <v>#DIV/0!</v>
      </c>
    </row>
    <row r="36" spans="1:3" ht="16.5" customHeight="1">
      <c r="A36" s="78" t="s">
        <v>83</v>
      </c>
      <c r="B36" s="39"/>
      <c r="C36" s="40" t="e">
        <f t="shared" si="0"/>
        <v>#DIV/0!</v>
      </c>
    </row>
    <row r="37" spans="1:3" ht="16.5" customHeight="1">
      <c r="A37" s="77" t="s">
        <v>178</v>
      </c>
      <c r="B37" s="39"/>
      <c r="C37" s="40" t="e">
        <f t="shared" si="0"/>
        <v>#DIV/0!</v>
      </c>
    </row>
    <row r="38" spans="1:3" ht="16.5" customHeight="1">
      <c r="A38" s="78" t="s">
        <v>159</v>
      </c>
      <c r="B38" s="39"/>
      <c r="C38" s="40" t="e">
        <f t="shared" si="0"/>
        <v>#DIV/0!</v>
      </c>
    </row>
    <row r="39" spans="1:3" ht="16.5" customHeight="1">
      <c r="A39" s="79" t="s">
        <v>179</v>
      </c>
      <c r="B39" s="34"/>
      <c r="C39" s="40" t="e">
        <f t="shared" si="0"/>
        <v>#DIV/0!</v>
      </c>
    </row>
    <row r="40" spans="1:3" ht="9" customHeight="1">
      <c r="A40" s="50"/>
      <c r="B40" s="33"/>
      <c r="C40" s="35"/>
    </row>
    <row r="41" spans="1:3" s="1" customFormat="1" ht="23.25" customHeight="1">
      <c r="A41" s="48" t="s">
        <v>168</v>
      </c>
      <c r="B41" s="32">
        <f>SUM(B15:B38)</f>
        <v>0</v>
      </c>
      <c r="C41" s="36" t="e">
        <f>SUM(C15:C38)</f>
        <v>#DIV/0!</v>
      </c>
    </row>
    <row r="42" spans="1:3" s="1" customFormat="1" ht="23.25" customHeight="1">
      <c r="A42" s="48" t="s">
        <v>116</v>
      </c>
      <c r="B42" s="32">
        <f>B13+B41</f>
        <v>0</v>
      </c>
      <c r="C42" s="30"/>
    </row>
    <row r="43" spans="1:3" s="1" customFormat="1" ht="23.25" customHeight="1">
      <c r="A43" s="48" t="s">
        <v>84</v>
      </c>
      <c r="B43" s="32"/>
      <c r="C43" s="30"/>
    </row>
    <row r="44" spans="1:3" s="1" customFormat="1" ht="23.25" customHeight="1">
      <c r="A44" s="37" t="s">
        <v>166</v>
      </c>
      <c r="B44" s="23">
        <f>B42-B43</f>
        <v>0</v>
      </c>
      <c r="C44" s="38"/>
    </row>
    <row r="45" spans="1:3" ht="12.75">
      <c r="A45" s="16"/>
      <c r="B45" s="16"/>
      <c r="C45" s="16"/>
    </row>
    <row r="46" spans="1:3" ht="12.75">
      <c r="A46" s="16"/>
      <c r="B46" s="16"/>
      <c r="C46" s="16"/>
    </row>
    <row r="47" spans="1:3" ht="12.75">
      <c r="A47" s="16"/>
      <c r="B47" s="16"/>
      <c r="C47" s="16"/>
    </row>
    <row r="48" spans="1:3" ht="12.75">
      <c r="A48" s="16"/>
      <c r="B48" s="16"/>
      <c r="C48" s="16"/>
    </row>
    <row r="49" spans="1:3" ht="12.75">
      <c r="A49" s="16"/>
      <c r="B49" s="16"/>
      <c r="C49" s="16"/>
    </row>
    <row r="50" spans="1:3" ht="12.75">
      <c r="A50" s="16"/>
      <c r="B50" s="16"/>
      <c r="C50" s="16"/>
    </row>
    <row r="51" spans="1:3" ht="12.75">
      <c r="A51" s="16"/>
      <c r="B51" s="16"/>
      <c r="C51" s="16"/>
    </row>
    <row r="52" spans="1:3" ht="12.75">
      <c r="A52" s="16"/>
      <c r="B52" s="16"/>
      <c r="C52" s="16"/>
    </row>
    <row r="53" spans="1:3" ht="12.75">
      <c r="A53" s="16"/>
      <c r="B53" s="16"/>
      <c r="C53" s="16"/>
    </row>
    <row r="54" spans="1:3" ht="12.75">
      <c r="A54" s="16"/>
      <c r="B54" s="16"/>
      <c r="C54" s="16"/>
    </row>
    <row r="55" spans="1:3" ht="12.75">
      <c r="A55" s="16"/>
      <c r="B55" s="16"/>
      <c r="C55" s="16"/>
    </row>
    <row r="56" spans="1:3" ht="12.75">
      <c r="A56" s="16"/>
      <c r="B56" s="16"/>
      <c r="C56" s="16"/>
    </row>
  </sheetData>
  <sheetProtection/>
  <printOptions horizontalCentered="1" verticalCentered="1"/>
  <pageMargins left="0.25" right="0.25" top="0.2" bottom="0.2" header="0.25" footer="0.15"/>
  <pageSetup horizontalDpi="600" verticalDpi="600" orientation="landscape" scale="70" r:id="rId4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8"/>
  <sheetViews>
    <sheetView zoomScale="75" zoomScaleNormal="75" zoomScalePageLayoutView="0" workbookViewId="0" topLeftCell="A1">
      <selection activeCell="I19" sqref="I19"/>
    </sheetView>
  </sheetViews>
  <sheetFormatPr defaultColWidth="9.00390625" defaultRowHeight="12.75"/>
  <cols>
    <col min="1" max="1" width="21.125" style="0" customWidth="1"/>
    <col min="2" max="2" width="10.50390625" style="0" customWidth="1"/>
    <col min="3" max="3" width="20.875" style="0" customWidth="1"/>
    <col min="4" max="4" width="16.625" style="0" customWidth="1"/>
    <col min="5" max="5" width="12.50390625" style="0" customWidth="1"/>
    <col min="6" max="6" width="13.50390625" style="0" customWidth="1"/>
    <col min="7" max="7" width="16.00390625" style="0" customWidth="1"/>
    <col min="8" max="8" width="14.00390625" style="0" customWidth="1"/>
    <col min="9" max="9" width="15.625" style="0" customWidth="1"/>
    <col min="10" max="10" width="16.625" style="0" customWidth="1"/>
    <col min="11" max="11" width="18.125" style="0" customWidth="1"/>
    <col min="12" max="12" width="13.50390625" style="0" customWidth="1"/>
    <col min="13" max="13" width="5.125" style="0" customWidth="1"/>
    <col min="14" max="14" width="13.50390625" style="0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8.75">
      <c r="A3" s="6" t="s">
        <v>242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5" customFormat="1" ht="15.75">
      <c r="A5" s="4" t="s">
        <v>88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24" customHeight="1">
      <c r="A6" s="69" t="s">
        <v>89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 customHeight="1">
      <c r="A7" s="57" t="s">
        <v>151</v>
      </c>
      <c r="B7" s="74"/>
      <c r="C7" s="62"/>
      <c r="D7" s="57"/>
      <c r="E7" s="57"/>
      <c r="F7" s="2"/>
      <c r="G7" s="57" t="s">
        <v>150</v>
      </c>
      <c r="H7" s="2"/>
      <c r="I7" s="363"/>
      <c r="J7" s="364"/>
      <c r="K7" s="57"/>
      <c r="L7" s="57"/>
    </row>
    <row r="8" spans="1:12" ht="12.75">
      <c r="A8" s="57" t="s">
        <v>143</v>
      </c>
      <c r="B8" s="358"/>
      <c r="C8" s="359"/>
      <c r="D8" s="360"/>
      <c r="E8" s="361"/>
      <c r="F8" s="2"/>
      <c r="G8" s="57" t="s">
        <v>152</v>
      </c>
      <c r="H8" s="2"/>
      <c r="I8" s="358"/>
      <c r="J8" s="359"/>
      <c r="K8" s="359"/>
      <c r="L8" s="362"/>
    </row>
    <row r="9" ht="5.25" customHeight="1"/>
    <row r="10" spans="1:12" ht="14.25">
      <c r="A10" s="12" t="s">
        <v>142</v>
      </c>
      <c r="B10" s="58"/>
      <c r="C10" s="58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</row>
    <row r="11" spans="1:12" s="1" customFormat="1" ht="51">
      <c r="A11" s="59" t="s">
        <v>90</v>
      </c>
      <c r="B11" s="65"/>
      <c r="C11" s="60"/>
      <c r="D11" s="11" t="s">
        <v>105</v>
      </c>
      <c r="E11" s="11" t="s">
        <v>66</v>
      </c>
      <c r="F11" s="11" t="s">
        <v>54</v>
      </c>
      <c r="G11" s="11" t="s">
        <v>91</v>
      </c>
      <c r="H11" s="11" t="s">
        <v>85</v>
      </c>
      <c r="I11" s="11" t="s">
        <v>69</v>
      </c>
      <c r="J11" s="11" t="s">
        <v>86</v>
      </c>
      <c r="K11" s="11" t="s">
        <v>87</v>
      </c>
      <c r="L11" s="8" t="s">
        <v>92</v>
      </c>
    </row>
    <row r="12" spans="1:12" ht="23.25" customHeight="1">
      <c r="A12" s="72" t="s">
        <v>128</v>
      </c>
      <c r="B12" s="66"/>
      <c r="C12" s="61"/>
      <c r="D12" s="52"/>
      <c r="E12" s="53"/>
      <c r="F12" s="53"/>
      <c r="G12" s="53"/>
      <c r="H12" s="53"/>
      <c r="I12" s="53"/>
      <c r="J12" s="53"/>
      <c r="K12" s="53"/>
      <c r="L12" s="53"/>
    </row>
    <row r="13" spans="1:12" ht="18" customHeight="1">
      <c r="A13" s="203" t="s">
        <v>93</v>
      </c>
      <c r="B13" s="204"/>
      <c r="C13" s="205"/>
      <c r="D13" s="206">
        <v>0</v>
      </c>
      <c r="E13" s="206"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f>SUM(D13:K13)</f>
        <v>0</v>
      </c>
    </row>
    <row r="14" spans="1:12" s="9" customFormat="1" ht="18" customHeight="1">
      <c r="A14" s="203" t="s">
        <v>94</v>
      </c>
      <c r="B14" s="204"/>
      <c r="C14" s="205"/>
      <c r="D14" s="206">
        <v>0</v>
      </c>
      <c r="E14" s="206">
        <v>0</v>
      </c>
      <c r="F14" s="206">
        <v>0</v>
      </c>
      <c r="G14" s="206">
        <v>0</v>
      </c>
      <c r="H14" s="206">
        <v>0</v>
      </c>
      <c r="I14" s="206">
        <v>0</v>
      </c>
      <c r="J14" s="206">
        <v>0</v>
      </c>
      <c r="K14" s="206">
        <v>0</v>
      </c>
      <c r="L14" s="206">
        <f aca="true" t="shared" si="0" ref="L14:L20">SUM(D14:K14)</f>
        <v>0</v>
      </c>
    </row>
    <row r="15" spans="1:12" s="9" customFormat="1" ht="18" customHeight="1">
      <c r="A15" s="203" t="s">
        <v>95</v>
      </c>
      <c r="B15" s="204"/>
      <c r="C15" s="205"/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6">
        <f t="shared" si="0"/>
        <v>0</v>
      </c>
    </row>
    <row r="16" spans="1:12" s="9" customFormat="1" ht="18" customHeight="1">
      <c r="A16" s="203" t="s">
        <v>96</v>
      </c>
      <c r="B16" s="204"/>
      <c r="C16" s="205"/>
      <c r="D16" s="206">
        <v>0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6">
        <f t="shared" si="0"/>
        <v>0</v>
      </c>
    </row>
    <row r="17" spans="1:12" s="9" customFormat="1" ht="18" customHeight="1">
      <c r="A17" s="203" t="s">
        <v>97</v>
      </c>
      <c r="B17" s="204"/>
      <c r="C17" s="205"/>
      <c r="D17" s="206">
        <v>0</v>
      </c>
      <c r="E17" s="206">
        <v>0</v>
      </c>
      <c r="F17" s="206">
        <v>0</v>
      </c>
      <c r="G17" s="206">
        <v>0</v>
      </c>
      <c r="H17" s="206">
        <v>0</v>
      </c>
      <c r="I17" s="206">
        <v>0</v>
      </c>
      <c r="J17" s="206">
        <v>0</v>
      </c>
      <c r="K17" s="206">
        <v>0</v>
      </c>
      <c r="L17" s="206">
        <f t="shared" si="0"/>
        <v>0</v>
      </c>
    </row>
    <row r="18" spans="1:12" s="9" customFormat="1" ht="18" customHeight="1">
      <c r="A18" s="203" t="s">
        <v>98</v>
      </c>
      <c r="B18" s="204"/>
      <c r="C18" s="205"/>
      <c r="D18" s="206">
        <v>0</v>
      </c>
      <c r="E18" s="206">
        <v>0</v>
      </c>
      <c r="F18" s="206">
        <v>0</v>
      </c>
      <c r="G18" s="206">
        <v>0</v>
      </c>
      <c r="H18" s="206">
        <v>0</v>
      </c>
      <c r="I18" s="206">
        <v>0</v>
      </c>
      <c r="J18" s="206">
        <v>0</v>
      </c>
      <c r="K18" s="206">
        <v>0</v>
      </c>
      <c r="L18" s="206">
        <f t="shared" si="0"/>
        <v>0</v>
      </c>
    </row>
    <row r="19" spans="1:12" s="9" customFormat="1" ht="18" customHeight="1">
      <c r="A19" s="203" t="s">
        <v>140</v>
      </c>
      <c r="B19" s="204"/>
      <c r="C19" s="205"/>
      <c r="D19" s="206">
        <v>0</v>
      </c>
      <c r="E19" s="206">
        <v>0</v>
      </c>
      <c r="F19" s="206">
        <v>0</v>
      </c>
      <c r="G19" s="206">
        <v>0</v>
      </c>
      <c r="H19" s="206">
        <v>0</v>
      </c>
      <c r="I19" s="206">
        <v>0</v>
      </c>
      <c r="J19" s="206">
        <v>0</v>
      </c>
      <c r="K19" s="206">
        <v>0</v>
      </c>
      <c r="L19" s="206">
        <f t="shared" si="0"/>
        <v>0</v>
      </c>
    </row>
    <row r="20" spans="1:12" ht="18" customHeight="1">
      <c r="A20" s="203" t="s">
        <v>99</v>
      </c>
      <c r="B20" s="237" t="s">
        <v>160</v>
      </c>
      <c r="C20" s="207"/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  <c r="K20" s="206">
        <v>0</v>
      </c>
      <c r="L20" s="206">
        <f t="shared" si="0"/>
        <v>0</v>
      </c>
    </row>
    <row r="21" spans="1:14" ht="19.5" customHeight="1" thickBot="1">
      <c r="A21" s="63" t="s">
        <v>148</v>
      </c>
      <c r="B21" s="70"/>
      <c r="C21" s="64"/>
      <c r="D21" s="54">
        <f aca="true" t="shared" si="1" ref="D21:L21">D13+D14+D15+D16+D17+D18+D19+D20</f>
        <v>0</v>
      </c>
      <c r="E21" s="54">
        <f t="shared" si="1"/>
        <v>0</v>
      </c>
      <c r="F21" s="87">
        <f t="shared" si="1"/>
        <v>0</v>
      </c>
      <c r="G21" s="87">
        <f t="shared" si="1"/>
        <v>0</v>
      </c>
      <c r="H21" s="87">
        <f t="shared" si="1"/>
        <v>0</v>
      </c>
      <c r="I21" s="87">
        <f t="shared" si="1"/>
        <v>0</v>
      </c>
      <c r="J21" s="54">
        <f t="shared" si="1"/>
        <v>0</v>
      </c>
      <c r="K21" s="54">
        <f t="shared" si="1"/>
        <v>0</v>
      </c>
      <c r="L21" s="54">
        <f t="shared" si="1"/>
        <v>0</v>
      </c>
      <c r="N21" s="86">
        <f>SUM(D21:K21)</f>
        <v>0</v>
      </c>
    </row>
    <row r="22" spans="1:12" s="202" customFormat="1" ht="19.5" customHeight="1" thickBot="1">
      <c r="A22" s="238" t="s">
        <v>192</v>
      </c>
      <c r="B22" s="239"/>
      <c r="C22" s="210"/>
      <c r="D22" s="211">
        <f>+D21</f>
        <v>0</v>
      </c>
      <c r="E22" s="212">
        <f>+E21</f>
        <v>0</v>
      </c>
      <c r="F22" s="365">
        <f>+F21+G21</f>
        <v>0</v>
      </c>
      <c r="G22" s="366"/>
      <c r="H22" s="365">
        <f>+H21+I21</f>
        <v>0</v>
      </c>
      <c r="I22" s="366"/>
      <c r="J22" s="213">
        <f>J21</f>
        <v>0</v>
      </c>
      <c r="K22" s="211">
        <f>+K21</f>
        <v>0</v>
      </c>
      <c r="L22" s="211">
        <f>SUM(D22:K22)</f>
        <v>0</v>
      </c>
    </row>
    <row r="23" spans="1:12" ht="27.75" customHeight="1" thickBot="1">
      <c r="A23" s="63" t="s">
        <v>100</v>
      </c>
      <c r="B23" s="70"/>
      <c r="C23" s="85" t="s">
        <v>190</v>
      </c>
      <c r="D23" s="55" t="e">
        <f>#REF!</f>
        <v>#REF!</v>
      </c>
      <c r="E23" s="55" t="e">
        <f>#REF!</f>
        <v>#REF!</v>
      </c>
      <c r="F23" s="88" t="e">
        <f>#REF!</f>
        <v>#REF!</v>
      </c>
      <c r="G23" s="88" t="e">
        <f>#REF!</f>
        <v>#REF!</v>
      </c>
      <c r="H23" s="88" t="e">
        <f>#REF!</f>
        <v>#REF!</v>
      </c>
      <c r="I23" s="88" t="e">
        <f>#REF!</f>
        <v>#REF!</v>
      </c>
      <c r="J23" s="55" t="e">
        <f>#REF!</f>
        <v>#REF!</v>
      </c>
      <c r="K23" s="55" t="e">
        <f>#REF!</f>
        <v>#REF!</v>
      </c>
      <c r="L23" s="55" t="e">
        <f>SUM(D23:K23)</f>
        <v>#REF!</v>
      </c>
    </row>
    <row r="24" spans="1:12" s="202" customFormat="1" ht="27.75" customHeight="1" thickBot="1">
      <c r="A24" s="208" t="s">
        <v>191</v>
      </c>
      <c r="B24" s="209"/>
      <c r="C24" s="214"/>
      <c r="D24" s="211" t="e">
        <f>+D23</f>
        <v>#REF!</v>
      </c>
      <c r="E24" s="212" t="e">
        <f>+E23</f>
        <v>#REF!</v>
      </c>
      <c r="F24" s="365" t="e">
        <f>+F23+G23</f>
        <v>#REF!</v>
      </c>
      <c r="G24" s="366"/>
      <c r="H24" s="365" t="e">
        <f>+H23+I23</f>
        <v>#REF!</v>
      </c>
      <c r="I24" s="366"/>
      <c r="J24" s="213" t="e">
        <f>J23</f>
        <v>#REF!</v>
      </c>
      <c r="K24" s="211" t="e">
        <f>+K23</f>
        <v>#REF!</v>
      </c>
      <c r="L24" s="211" t="e">
        <f>SUM(D24:K24)</f>
        <v>#REF!</v>
      </c>
    </row>
    <row r="25" spans="1:12" s="1" customFormat="1" ht="24" customHeight="1">
      <c r="A25" s="67" t="s">
        <v>101</v>
      </c>
      <c r="B25" s="71"/>
      <c r="C25" s="68"/>
      <c r="D25" s="56" t="e">
        <f aca="true" t="shared" si="2" ref="D25:L25">D21+D23</f>
        <v>#REF!</v>
      </c>
      <c r="E25" s="56" t="e">
        <f t="shared" si="2"/>
        <v>#REF!</v>
      </c>
      <c r="F25" s="56" t="e">
        <f t="shared" si="2"/>
        <v>#REF!</v>
      </c>
      <c r="G25" s="56" t="e">
        <f t="shared" si="2"/>
        <v>#REF!</v>
      </c>
      <c r="H25" s="56" t="e">
        <f t="shared" si="2"/>
        <v>#REF!</v>
      </c>
      <c r="I25" s="56" t="e">
        <f t="shared" si="2"/>
        <v>#REF!</v>
      </c>
      <c r="J25" s="56" t="e">
        <f t="shared" si="2"/>
        <v>#REF!</v>
      </c>
      <c r="K25" s="56" t="e">
        <f t="shared" si="2"/>
        <v>#REF!</v>
      </c>
      <c r="L25" s="56" t="e">
        <f t="shared" si="2"/>
        <v>#REF!</v>
      </c>
    </row>
    <row r="27" spans="11:12" ht="12.75">
      <c r="K27" s="84" t="s">
        <v>189</v>
      </c>
      <c r="L27" s="86" t="e">
        <f>SUM(D25:K25)</f>
        <v>#REF!</v>
      </c>
    </row>
    <row r="28" spans="2:5" ht="12.75">
      <c r="B28" s="76"/>
      <c r="C28" s="76"/>
      <c r="D28" s="76"/>
      <c r="E28" s="229"/>
    </row>
  </sheetData>
  <sheetProtection/>
  <mergeCells count="7">
    <mergeCell ref="B8:E8"/>
    <mergeCell ref="I8:L8"/>
    <mergeCell ref="I7:J7"/>
    <mergeCell ref="F22:G22"/>
    <mergeCell ref="H22:I22"/>
    <mergeCell ref="F24:G24"/>
    <mergeCell ref="H24:I24"/>
  </mergeCells>
  <printOptions horizontalCentered="1" verticalCentered="1"/>
  <pageMargins left="0.25" right="0.25" top="0.75" bottom="0.25" header="0.25" footer="0.15"/>
  <pageSetup fitToHeight="1" fitToWidth="1" horizontalDpi="600" verticalDpi="600" orientation="landscape" scale="10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N46"/>
  <sheetViews>
    <sheetView zoomScale="75" zoomScaleNormal="75" zoomScalePageLayoutView="0" workbookViewId="0" topLeftCell="A4">
      <selection activeCell="G20" sqref="G20"/>
    </sheetView>
  </sheetViews>
  <sheetFormatPr defaultColWidth="9.00390625" defaultRowHeight="12.75"/>
  <cols>
    <col min="1" max="1" width="21.125" style="0" customWidth="1"/>
    <col min="2" max="2" width="10.50390625" style="0" customWidth="1"/>
    <col min="3" max="3" width="20.875" style="0" customWidth="1"/>
    <col min="4" max="4" width="16.625" style="0" customWidth="1"/>
    <col min="5" max="5" width="12.50390625" style="0" customWidth="1"/>
    <col min="6" max="6" width="13.50390625" style="0" customWidth="1"/>
    <col min="7" max="7" width="16.00390625" style="0" customWidth="1"/>
    <col min="8" max="8" width="14.00390625" style="0" customWidth="1"/>
    <col min="9" max="9" width="15.625" style="0" customWidth="1"/>
    <col min="10" max="10" width="16.625" style="0" customWidth="1"/>
    <col min="11" max="11" width="18.125" style="0" customWidth="1"/>
    <col min="12" max="12" width="13.50390625" style="0" customWidth="1"/>
    <col min="13" max="13" width="5.125" style="0" customWidth="1"/>
    <col min="14" max="14" width="13.50390625" style="0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8.75">
      <c r="A3" s="6" t="s">
        <v>242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5" customFormat="1" ht="15.75">
      <c r="A5" s="4" t="s">
        <v>88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24" customHeight="1">
      <c r="A6" s="69" t="s">
        <v>89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 customHeight="1">
      <c r="A7" s="57" t="s">
        <v>151</v>
      </c>
      <c r="B7" s="74"/>
      <c r="C7" s="62"/>
      <c r="D7" s="57"/>
      <c r="E7" s="57"/>
      <c r="F7" s="2"/>
      <c r="G7" s="57" t="s">
        <v>150</v>
      </c>
      <c r="H7" s="2"/>
      <c r="I7" s="363"/>
      <c r="J7" s="364"/>
      <c r="K7" s="57"/>
      <c r="L7" s="57"/>
    </row>
    <row r="8" spans="1:12" ht="12.75">
      <c r="A8" s="57" t="s">
        <v>143</v>
      </c>
      <c r="B8" s="358"/>
      <c r="C8" s="359"/>
      <c r="D8" s="360"/>
      <c r="E8" s="361"/>
      <c r="F8" s="2"/>
      <c r="G8" s="57" t="s">
        <v>152</v>
      </c>
      <c r="H8" s="2"/>
      <c r="I8" s="358"/>
      <c r="J8" s="359"/>
      <c r="K8" s="359"/>
      <c r="L8" s="362"/>
    </row>
    <row r="9" ht="5.25" customHeight="1"/>
    <row r="10" spans="1:14" ht="14.25">
      <c r="A10" s="12" t="s">
        <v>142</v>
      </c>
      <c r="B10" s="58"/>
      <c r="C10" s="58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  <c r="N10" s="309"/>
    </row>
    <row r="11" spans="1:14" s="1" customFormat="1" ht="51">
      <c r="A11" s="59" t="s">
        <v>90</v>
      </c>
      <c r="B11" s="65"/>
      <c r="C11" s="60"/>
      <c r="D11" s="11" t="s">
        <v>105</v>
      </c>
      <c r="E11" s="11" t="s">
        <v>66</v>
      </c>
      <c r="F11" s="11" t="s">
        <v>54</v>
      </c>
      <c r="G11" s="11" t="s">
        <v>91</v>
      </c>
      <c r="H11" s="11" t="s">
        <v>85</v>
      </c>
      <c r="I11" s="11" t="s">
        <v>69</v>
      </c>
      <c r="J11" s="11" t="s">
        <v>86</v>
      </c>
      <c r="K11" s="11" t="s">
        <v>87</v>
      </c>
      <c r="L11" s="8" t="s">
        <v>92</v>
      </c>
      <c r="N11" s="310" t="s">
        <v>235</v>
      </c>
    </row>
    <row r="12" spans="1:14" ht="23.25" customHeight="1">
      <c r="A12" s="72" t="s">
        <v>236</v>
      </c>
      <c r="B12" s="66"/>
      <c r="C12" s="61"/>
      <c r="D12" s="52"/>
      <c r="E12" s="53"/>
      <c r="F12" s="53"/>
      <c r="G12" s="53"/>
      <c r="H12" s="53"/>
      <c r="I12" s="53"/>
      <c r="J12" s="53"/>
      <c r="K12" s="53"/>
      <c r="L12" s="53"/>
      <c r="N12" s="311"/>
    </row>
    <row r="13" spans="1:14" ht="18" customHeight="1">
      <c r="A13" s="203" t="s">
        <v>93</v>
      </c>
      <c r="B13" s="204"/>
      <c r="C13" s="205"/>
      <c r="D13" s="206"/>
      <c r="E13" s="206"/>
      <c r="F13" s="206"/>
      <c r="G13" s="206"/>
      <c r="H13" s="206"/>
      <c r="I13" s="206"/>
      <c r="J13" s="206"/>
      <c r="K13" s="206"/>
      <c r="L13" s="206">
        <f aca="true" t="shared" si="0" ref="L13:L20">SUM(D13:K13)</f>
        <v>0</v>
      </c>
      <c r="N13" s="311"/>
    </row>
    <row r="14" spans="1:14" s="9" customFormat="1" ht="18" customHeight="1">
      <c r="A14" s="203" t="s">
        <v>94</v>
      </c>
      <c r="B14" s="204"/>
      <c r="C14" s="205"/>
      <c r="D14" s="206"/>
      <c r="E14" s="206"/>
      <c r="F14" s="206"/>
      <c r="G14" s="206"/>
      <c r="H14" s="206"/>
      <c r="I14" s="206"/>
      <c r="J14" s="206"/>
      <c r="K14" s="206"/>
      <c r="L14" s="206">
        <f t="shared" si="0"/>
        <v>0</v>
      </c>
      <c r="N14" s="311"/>
    </row>
    <row r="15" spans="1:14" s="9" customFormat="1" ht="18" customHeight="1">
      <c r="A15" s="203" t="s">
        <v>95</v>
      </c>
      <c r="B15" s="204"/>
      <c r="C15" s="205"/>
      <c r="D15" s="206"/>
      <c r="E15" s="206"/>
      <c r="F15" s="206"/>
      <c r="G15" s="206"/>
      <c r="H15" s="206"/>
      <c r="I15" s="206"/>
      <c r="J15" s="206"/>
      <c r="K15" s="206"/>
      <c r="L15" s="206">
        <f t="shared" si="0"/>
        <v>0</v>
      </c>
      <c r="N15" s="311"/>
    </row>
    <row r="16" spans="1:14" s="9" customFormat="1" ht="18" customHeight="1">
      <c r="A16" s="203" t="s">
        <v>96</v>
      </c>
      <c r="B16" s="204"/>
      <c r="C16" s="205"/>
      <c r="D16" s="206"/>
      <c r="E16" s="206"/>
      <c r="F16" s="206"/>
      <c r="G16" s="206"/>
      <c r="H16" s="206"/>
      <c r="I16" s="206"/>
      <c r="J16" s="206"/>
      <c r="K16" s="206"/>
      <c r="L16" s="206">
        <f t="shared" si="0"/>
        <v>0</v>
      </c>
      <c r="N16" s="311"/>
    </row>
    <row r="17" spans="1:14" s="9" customFormat="1" ht="18" customHeight="1">
      <c r="A17" s="203" t="s">
        <v>97</v>
      </c>
      <c r="B17" s="204"/>
      <c r="C17" s="205"/>
      <c r="D17" s="206"/>
      <c r="E17" s="206"/>
      <c r="F17" s="206"/>
      <c r="G17" s="206"/>
      <c r="H17" s="206"/>
      <c r="I17" s="206"/>
      <c r="J17" s="206"/>
      <c r="K17" s="206"/>
      <c r="L17" s="206">
        <f t="shared" si="0"/>
        <v>0</v>
      </c>
      <c r="N17" s="311"/>
    </row>
    <row r="18" spans="1:14" s="9" customFormat="1" ht="18" customHeight="1">
      <c r="A18" s="203" t="s">
        <v>98</v>
      </c>
      <c r="B18" s="204"/>
      <c r="C18" s="205"/>
      <c r="D18" s="206"/>
      <c r="E18" s="206"/>
      <c r="F18" s="206"/>
      <c r="G18" s="206"/>
      <c r="H18" s="206"/>
      <c r="I18" s="206"/>
      <c r="J18" s="206"/>
      <c r="K18" s="206"/>
      <c r="L18" s="206">
        <f t="shared" si="0"/>
        <v>0</v>
      </c>
      <c r="N18" s="311"/>
    </row>
    <row r="19" spans="1:14" s="9" customFormat="1" ht="18" customHeight="1">
      <c r="A19" s="203" t="s">
        <v>140</v>
      </c>
      <c r="B19" s="204"/>
      <c r="C19" s="205"/>
      <c r="D19" s="206"/>
      <c r="E19" s="206"/>
      <c r="F19" s="206"/>
      <c r="G19" s="206"/>
      <c r="H19" s="206"/>
      <c r="I19" s="206"/>
      <c r="J19" s="206"/>
      <c r="K19" s="206"/>
      <c r="L19" s="206">
        <f t="shared" si="0"/>
        <v>0</v>
      </c>
      <c r="N19" s="311"/>
    </row>
    <row r="20" spans="1:14" ht="18" customHeight="1">
      <c r="A20" s="203" t="s">
        <v>99</v>
      </c>
      <c r="B20" s="307" t="s">
        <v>160</v>
      </c>
      <c r="C20" s="207"/>
      <c r="D20" s="206"/>
      <c r="E20" s="206"/>
      <c r="F20" s="206"/>
      <c r="G20" s="206"/>
      <c r="H20" s="206"/>
      <c r="I20" s="206"/>
      <c r="J20" s="206"/>
      <c r="K20" s="206"/>
      <c r="L20" s="206">
        <f t="shared" si="0"/>
        <v>0</v>
      </c>
      <c r="N20" s="311"/>
    </row>
    <row r="21" spans="1:14" ht="19.5" customHeight="1" thickBot="1">
      <c r="A21" s="63" t="s">
        <v>225</v>
      </c>
      <c r="B21" s="70"/>
      <c r="C21" s="64"/>
      <c r="D21" s="54">
        <f aca="true" t="shared" si="1" ref="D21:L21">D13+D14+D15+D16+D17+D18+D19+D20</f>
        <v>0</v>
      </c>
      <c r="E21" s="54">
        <f t="shared" si="1"/>
        <v>0</v>
      </c>
      <c r="F21" s="54">
        <f t="shared" si="1"/>
        <v>0</v>
      </c>
      <c r="G21" s="54">
        <f t="shared" si="1"/>
        <v>0</v>
      </c>
      <c r="H21" s="54">
        <f t="shared" si="1"/>
        <v>0</v>
      </c>
      <c r="I21" s="54">
        <f t="shared" si="1"/>
        <v>0</v>
      </c>
      <c r="J21" s="54">
        <f t="shared" si="1"/>
        <v>0</v>
      </c>
      <c r="K21" s="54">
        <f t="shared" si="1"/>
        <v>0</v>
      </c>
      <c r="L21" s="54">
        <f t="shared" si="1"/>
        <v>0</v>
      </c>
      <c r="N21" s="312">
        <f>SUM(D21:K21)</f>
        <v>0</v>
      </c>
    </row>
    <row r="22" spans="1:14" s="202" customFormat="1" ht="19.5" customHeight="1" thickBot="1">
      <c r="A22" s="296" t="s">
        <v>229</v>
      </c>
      <c r="B22" s="297"/>
      <c r="C22" s="298"/>
      <c r="D22" s="299">
        <f>+D21</f>
        <v>0</v>
      </c>
      <c r="E22" s="300">
        <f>+E21</f>
        <v>0</v>
      </c>
      <c r="F22" s="367">
        <f>+F21+G21</f>
        <v>0</v>
      </c>
      <c r="G22" s="368"/>
      <c r="H22" s="367">
        <f>+H21+I21</f>
        <v>0</v>
      </c>
      <c r="I22" s="368"/>
      <c r="J22" s="303">
        <f>J21</f>
        <v>0</v>
      </c>
      <c r="K22" s="299">
        <f>+K21</f>
        <v>0</v>
      </c>
      <c r="L22" s="299">
        <f>SUM(D22:K22)</f>
        <v>0</v>
      </c>
      <c r="N22" s="313"/>
    </row>
    <row r="23" spans="1:14" ht="19.5" customHeight="1">
      <c r="A23" s="315" t="s">
        <v>237</v>
      </c>
      <c r="B23" s="316"/>
      <c r="C23" s="317"/>
      <c r="D23" s="52"/>
      <c r="E23" s="53"/>
      <c r="F23" s="53"/>
      <c r="G23" s="53"/>
      <c r="H23" s="53"/>
      <c r="I23" s="53"/>
      <c r="J23" s="53"/>
      <c r="K23" s="53"/>
      <c r="L23" s="53"/>
      <c r="N23" s="312"/>
    </row>
    <row r="24" spans="1:14" ht="19.5" customHeight="1">
      <c r="A24" s="203" t="s">
        <v>93</v>
      </c>
      <c r="B24" s="204"/>
      <c r="C24" s="205"/>
      <c r="D24" s="206"/>
      <c r="E24" s="206"/>
      <c r="F24" s="206"/>
      <c r="G24" s="206"/>
      <c r="H24" s="206"/>
      <c r="I24" s="206"/>
      <c r="J24" s="206"/>
      <c r="K24" s="206"/>
      <c r="L24" s="206">
        <f aca="true" t="shared" si="2" ref="L24:L31">SUM(D24:K24)</f>
        <v>0</v>
      </c>
      <c r="N24" s="312"/>
    </row>
    <row r="25" spans="1:14" ht="19.5" customHeight="1">
      <c r="A25" s="203" t="s">
        <v>94</v>
      </c>
      <c r="B25" s="204"/>
      <c r="C25" s="205"/>
      <c r="D25" s="206"/>
      <c r="E25" s="206"/>
      <c r="F25" s="206"/>
      <c r="G25" s="206"/>
      <c r="H25" s="206"/>
      <c r="I25" s="206"/>
      <c r="J25" s="206"/>
      <c r="K25" s="206"/>
      <c r="L25" s="206">
        <f t="shared" si="2"/>
        <v>0</v>
      </c>
      <c r="N25" s="312"/>
    </row>
    <row r="26" spans="1:14" ht="19.5" customHeight="1">
      <c r="A26" s="203" t="s">
        <v>95</v>
      </c>
      <c r="B26" s="204"/>
      <c r="C26" s="205"/>
      <c r="D26" s="206"/>
      <c r="E26" s="206"/>
      <c r="F26" s="206"/>
      <c r="G26" s="206"/>
      <c r="H26" s="206"/>
      <c r="I26" s="206"/>
      <c r="J26" s="206"/>
      <c r="K26" s="206"/>
      <c r="L26" s="206">
        <f t="shared" si="2"/>
        <v>0</v>
      </c>
      <c r="N26" s="312"/>
    </row>
    <row r="27" spans="1:14" ht="19.5" customHeight="1">
      <c r="A27" s="203" t="s">
        <v>96</v>
      </c>
      <c r="B27" s="204"/>
      <c r="C27" s="205"/>
      <c r="D27" s="206"/>
      <c r="E27" s="206"/>
      <c r="F27" s="206"/>
      <c r="G27" s="206"/>
      <c r="H27" s="206"/>
      <c r="I27" s="206"/>
      <c r="J27" s="206"/>
      <c r="K27" s="206"/>
      <c r="L27" s="206">
        <f t="shared" si="2"/>
        <v>0</v>
      </c>
      <c r="N27" s="312"/>
    </row>
    <row r="28" spans="1:14" ht="19.5" customHeight="1">
      <c r="A28" s="203" t="s">
        <v>97</v>
      </c>
      <c r="B28" s="204"/>
      <c r="C28" s="205"/>
      <c r="D28" s="206"/>
      <c r="E28" s="206"/>
      <c r="F28" s="206"/>
      <c r="G28" s="206"/>
      <c r="H28" s="206"/>
      <c r="I28" s="206"/>
      <c r="J28" s="206"/>
      <c r="K28" s="206"/>
      <c r="L28" s="206">
        <f t="shared" si="2"/>
        <v>0</v>
      </c>
      <c r="N28" s="312"/>
    </row>
    <row r="29" spans="1:14" ht="19.5" customHeight="1">
      <c r="A29" s="203" t="s">
        <v>98</v>
      </c>
      <c r="B29" s="204"/>
      <c r="C29" s="205"/>
      <c r="D29" s="206"/>
      <c r="E29" s="206"/>
      <c r="F29" s="206"/>
      <c r="G29" s="206"/>
      <c r="H29" s="206"/>
      <c r="I29" s="206"/>
      <c r="J29" s="206"/>
      <c r="K29" s="206"/>
      <c r="L29" s="206">
        <f t="shared" si="2"/>
        <v>0</v>
      </c>
      <c r="N29" s="312"/>
    </row>
    <row r="30" spans="1:14" ht="19.5" customHeight="1">
      <c r="A30" s="203" t="s">
        <v>140</v>
      </c>
      <c r="B30" s="204"/>
      <c r="C30" s="205"/>
      <c r="D30" s="206"/>
      <c r="E30" s="206"/>
      <c r="F30" s="206"/>
      <c r="G30" s="206"/>
      <c r="H30" s="206"/>
      <c r="I30" s="206"/>
      <c r="J30" s="206"/>
      <c r="K30" s="206"/>
      <c r="L30" s="206">
        <f t="shared" si="2"/>
        <v>0</v>
      </c>
      <c r="N30" s="312"/>
    </row>
    <row r="31" spans="1:14" ht="19.5" customHeight="1">
      <c r="A31" s="203" t="s">
        <v>99</v>
      </c>
      <c r="B31" s="307" t="s">
        <v>160</v>
      </c>
      <c r="C31" s="207"/>
      <c r="D31" s="206"/>
      <c r="E31" s="206"/>
      <c r="F31" s="206"/>
      <c r="G31" s="206"/>
      <c r="H31" s="206"/>
      <c r="I31" s="206"/>
      <c r="J31" s="206"/>
      <c r="K31" s="206"/>
      <c r="L31" s="206">
        <f t="shared" si="2"/>
        <v>0</v>
      </c>
      <c r="N31" s="312"/>
    </row>
    <row r="32" spans="1:14" ht="19.5" customHeight="1" thickBot="1">
      <c r="A32" s="63" t="s">
        <v>226</v>
      </c>
      <c r="B32" s="70"/>
      <c r="C32" s="64"/>
      <c r="D32" s="54">
        <f aca="true" t="shared" si="3" ref="D32:L32">D24+D25+D26+D27+D28+D29+D30+D31</f>
        <v>0</v>
      </c>
      <c r="E32" s="54">
        <f t="shared" si="3"/>
        <v>0</v>
      </c>
      <c r="F32" s="54">
        <f t="shared" si="3"/>
        <v>0</v>
      </c>
      <c r="G32" s="54">
        <f t="shared" si="3"/>
        <v>0</v>
      </c>
      <c r="H32" s="54">
        <f t="shared" si="3"/>
        <v>0</v>
      </c>
      <c r="I32" s="54">
        <f t="shared" si="3"/>
        <v>0</v>
      </c>
      <c r="J32" s="54">
        <f t="shared" si="3"/>
        <v>0</v>
      </c>
      <c r="K32" s="54">
        <f t="shared" si="3"/>
        <v>0</v>
      </c>
      <c r="L32" s="54">
        <f t="shared" si="3"/>
        <v>0</v>
      </c>
      <c r="N32" s="312"/>
    </row>
    <row r="33" spans="1:14" s="202" customFormat="1" ht="19.5" customHeight="1" thickBot="1">
      <c r="A33" s="296" t="s">
        <v>230</v>
      </c>
      <c r="B33" s="297"/>
      <c r="C33" s="298"/>
      <c r="D33" s="299">
        <f>+D23</f>
        <v>0</v>
      </c>
      <c r="E33" s="299">
        <f>+E23</f>
        <v>0</v>
      </c>
      <c r="F33" s="301"/>
      <c r="G33" s="302">
        <f>+F23+G23</f>
        <v>0</v>
      </c>
      <c r="H33" s="301"/>
      <c r="I33" s="302">
        <f>+H23+I23</f>
        <v>0</v>
      </c>
      <c r="J33" s="299">
        <f>+J23</f>
        <v>0</v>
      </c>
      <c r="K33" s="299">
        <f>+K23</f>
        <v>0</v>
      </c>
      <c r="L33" s="299">
        <f>+L23</f>
        <v>0</v>
      </c>
      <c r="N33" s="312">
        <f>SUM(D33:K33)</f>
        <v>0</v>
      </c>
    </row>
    <row r="34" spans="1:14" ht="27.75" customHeight="1" thickBot="1">
      <c r="A34" s="63" t="s">
        <v>100</v>
      </c>
      <c r="B34" s="70"/>
      <c r="C34" s="85" t="s">
        <v>190</v>
      </c>
      <c r="D34" s="55" t="e">
        <f>#REF!</f>
        <v>#REF!</v>
      </c>
      <c r="E34" s="55" t="e">
        <f>#REF!</f>
        <v>#REF!</v>
      </c>
      <c r="F34" s="88" t="e">
        <f>#REF!</f>
        <v>#REF!</v>
      </c>
      <c r="G34" s="88" t="e">
        <f>#REF!</f>
        <v>#REF!</v>
      </c>
      <c r="H34" s="88" t="e">
        <f>#REF!</f>
        <v>#REF!</v>
      </c>
      <c r="I34" s="88" t="e">
        <f>#REF!</f>
        <v>#REF!</v>
      </c>
      <c r="J34" s="55" t="e">
        <f>#REF!</f>
        <v>#REF!</v>
      </c>
      <c r="K34" s="55" t="e">
        <f>#REF!</f>
        <v>#REF!</v>
      </c>
      <c r="L34" s="55" t="e">
        <f>SUM(D34:K34)</f>
        <v>#REF!</v>
      </c>
      <c r="N34" s="311"/>
    </row>
    <row r="35" spans="1:14" s="202" customFormat="1" ht="27.75" customHeight="1" thickBot="1">
      <c r="A35" s="304" t="s">
        <v>191</v>
      </c>
      <c r="B35" s="305"/>
      <c r="C35" s="306"/>
      <c r="D35" s="299" t="e">
        <f>+D34</f>
        <v>#REF!</v>
      </c>
      <c r="E35" s="300" t="e">
        <f>+E34</f>
        <v>#REF!</v>
      </c>
      <c r="F35" s="367" t="e">
        <f>+F34+G34</f>
        <v>#REF!</v>
      </c>
      <c r="G35" s="368"/>
      <c r="H35" s="367" t="e">
        <f>+H34+I34</f>
        <v>#REF!</v>
      </c>
      <c r="I35" s="368"/>
      <c r="J35" s="303" t="e">
        <f>J34</f>
        <v>#REF!</v>
      </c>
      <c r="K35" s="299" t="e">
        <f>+K34</f>
        <v>#REF!</v>
      </c>
      <c r="L35" s="299" t="e">
        <f>+L34</f>
        <v>#REF!</v>
      </c>
      <c r="N35" s="312" t="e">
        <f>SUM(D35:K35)</f>
        <v>#REF!</v>
      </c>
    </row>
    <row r="36" spans="1:14" s="1" customFormat="1" ht="24" customHeight="1">
      <c r="A36" s="67" t="s">
        <v>101</v>
      </c>
      <c r="B36" s="71"/>
      <c r="C36" s="68"/>
      <c r="D36" s="56" t="e">
        <f aca="true" t="shared" si="4" ref="D36:L36">D21+D33+D34</f>
        <v>#REF!</v>
      </c>
      <c r="E36" s="56" t="e">
        <f t="shared" si="4"/>
        <v>#REF!</v>
      </c>
      <c r="F36" s="56" t="e">
        <f t="shared" si="4"/>
        <v>#REF!</v>
      </c>
      <c r="G36" s="56" t="e">
        <f t="shared" si="4"/>
        <v>#REF!</v>
      </c>
      <c r="H36" s="56" t="e">
        <f t="shared" si="4"/>
        <v>#REF!</v>
      </c>
      <c r="I36" s="56" t="e">
        <f t="shared" si="4"/>
        <v>#REF!</v>
      </c>
      <c r="J36" s="56" t="e">
        <f t="shared" si="4"/>
        <v>#REF!</v>
      </c>
      <c r="K36" s="56" t="e">
        <f t="shared" si="4"/>
        <v>#REF!</v>
      </c>
      <c r="L36" s="56" t="e">
        <f t="shared" si="4"/>
        <v>#REF!</v>
      </c>
      <c r="N36" s="314" t="e">
        <f>SUM(D36:K36)</f>
        <v>#REF!</v>
      </c>
    </row>
    <row r="38" spans="11:12" ht="12.75">
      <c r="K38" s="84" t="s">
        <v>189</v>
      </c>
      <c r="L38" s="86" t="e">
        <f>SUM(D36:K36)</f>
        <v>#REF!</v>
      </c>
    </row>
    <row r="39" spans="1:12" ht="6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95"/>
      <c r="L39" s="289"/>
    </row>
    <row r="40" spans="1:12" ht="12.75">
      <c r="A40" s="290" t="s">
        <v>227</v>
      </c>
      <c r="B40" s="243"/>
      <c r="C40" s="243"/>
      <c r="D40" s="243"/>
      <c r="E40" s="242"/>
      <c r="F40" s="9"/>
      <c r="G40" s="9"/>
      <c r="H40" s="9"/>
      <c r="I40" s="9"/>
      <c r="J40" s="9"/>
      <c r="K40" s="9"/>
      <c r="L40" s="222"/>
    </row>
    <row r="41" spans="1:12" ht="12.75">
      <c r="A41" s="290" t="s">
        <v>231</v>
      </c>
      <c r="B41" s="9"/>
      <c r="C41" s="9"/>
      <c r="D41" s="291">
        <f aca="true" t="shared" si="5" ref="D41:L41">D21</f>
        <v>0</v>
      </c>
      <c r="E41" s="291">
        <f t="shared" si="5"/>
        <v>0</v>
      </c>
      <c r="F41" s="291">
        <f t="shared" si="5"/>
        <v>0</v>
      </c>
      <c r="G41" s="291">
        <f t="shared" si="5"/>
        <v>0</v>
      </c>
      <c r="H41" s="291">
        <f t="shared" si="5"/>
        <v>0</v>
      </c>
      <c r="I41" s="291">
        <f t="shared" si="5"/>
        <v>0</v>
      </c>
      <c r="J41" s="291">
        <f t="shared" si="5"/>
        <v>0</v>
      </c>
      <c r="K41" s="291">
        <f t="shared" si="5"/>
        <v>0</v>
      </c>
      <c r="L41" s="292">
        <f t="shared" si="5"/>
        <v>0</v>
      </c>
    </row>
    <row r="42" spans="1:12" ht="12.75">
      <c r="A42" s="290" t="s">
        <v>232</v>
      </c>
      <c r="B42" s="9"/>
      <c r="C42" s="9"/>
      <c r="D42" s="289">
        <f aca="true" t="shared" si="6" ref="D42:L42">D23</f>
        <v>0</v>
      </c>
      <c r="E42" s="289">
        <f t="shared" si="6"/>
        <v>0</v>
      </c>
      <c r="F42" s="289">
        <f t="shared" si="6"/>
        <v>0</v>
      </c>
      <c r="G42" s="289">
        <f t="shared" si="6"/>
        <v>0</v>
      </c>
      <c r="H42" s="289">
        <f t="shared" si="6"/>
        <v>0</v>
      </c>
      <c r="I42" s="289">
        <f t="shared" si="6"/>
        <v>0</v>
      </c>
      <c r="J42" s="289">
        <f t="shared" si="6"/>
        <v>0</v>
      </c>
      <c r="K42" s="289">
        <f t="shared" si="6"/>
        <v>0</v>
      </c>
      <c r="L42" s="293">
        <f t="shared" si="6"/>
        <v>0</v>
      </c>
    </row>
    <row r="43" spans="1:12" ht="12.75">
      <c r="A43" s="290" t="s">
        <v>233</v>
      </c>
      <c r="B43" s="9"/>
      <c r="C43" s="9"/>
      <c r="D43" s="291">
        <f aca="true" t="shared" si="7" ref="D43:L43">SUM(D41:D42)</f>
        <v>0</v>
      </c>
      <c r="E43" s="291">
        <f t="shared" si="7"/>
        <v>0</v>
      </c>
      <c r="F43" s="291">
        <f t="shared" si="7"/>
        <v>0</v>
      </c>
      <c r="G43" s="291">
        <f t="shared" si="7"/>
        <v>0</v>
      </c>
      <c r="H43" s="291">
        <f t="shared" si="7"/>
        <v>0</v>
      </c>
      <c r="I43" s="291">
        <f t="shared" si="7"/>
        <v>0</v>
      </c>
      <c r="J43" s="291">
        <f t="shared" si="7"/>
        <v>0</v>
      </c>
      <c r="K43" s="291">
        <f t="shared" si="7"/>
        <v>0</v>
      </c>
      <c r="L43" s="292">
        <f t="shared" si="7"/>
        <v>0</v>
      </c>
    </row>
    <row r="44" spans="1:12" ht="12.75">
      <c r="A44" s="290" t="s">
        <v>228</v>
      </c>
      <c r="B44" s="9"/>
      <c r="C44" s="9"/>
      <c r="D44" s="224">
        <f>'Schedule B - I'!C18</f>
        <v>18675690</v>
      </c>
      <c r="E44" s="224">
        <f>'Schedule B - I'!C19</f>
        <v>171246</v>
      </c>
      <c r="F44" s="224">
        <f>'Schedule B - I'!C20</f>
        <v>1876772</v>
      </c>
      <c r="G44" s="224">
        <f>'Schedule B - I'!C21</f>
        <v>6363783</v>
      </c>
      <c r="H44" s="224">
        <f>'Schedule B - I'!C22</f>
        <v>982237</v>
      </c>
      <c r="I44" s="224">
        <f>'Schedule B - I'!C23</f>
        <v>20192</v>
      </c>
      <c r="J44" s="224">
        <f>'Schedule B - I'!C24</f>
        <v>30000</v>
      </c>
      <c r="K44" s="224">
        <f>'Schedule B - I'!C25</f>
        <v>0</v>
      </c>
      <c r="L44" s="225">
        <f>'Schedule B - I'!C26</f>
        <v>28119920</v>
      </c>
    </row>
    <row r="45" spans="1:12" ht="13.5" thickBot="1">
      <c r="A45" s="290" t="s">
        <v>209</v>
      </c>
      <c r="B45" s="9"/>
      <c r="C45" s="9"/>
      <c r="D45" s="217">
        <f aca="true" t="shared" si="8" ref="D45:L45">+D43-D44</f>
        <v>-18675690</v>
      </c>
      <c r="E45" s="217">
        <f t="shared" si="8"/>
        <v>-171246</v>
      </c>
      <c r="F45" s="217">
        <f t="shared" si="8"/>
        <v>-1876772</v>
      </c>
      <c r="G45" s="217">
        <f t="shared" si="8"/>
        <v>-6363783</v>
      </c>
      <c r="H45" s="217">
        <f t="shared" si="8"/>
        <v>-982237</v>
      </c>
      <c r="I45" s="217">
        <f t="shared" si="8"/>
        <v>-20192</v>
      </c>
      <c r="J45" s="217">
        <f t="shared" si="8"/>
        <v>-30000</v>
      </c>
      <c r="K45" s="217">
        <f t="shared" si="8"/>
        <v>0</v>
      </c>
      <c r="L45" s="294">
        <f t="shared" si="8"/>
        <v>-28119920</v>
      </c>
    </row>
    <row r="46" spans="1:12" ht="12.75">
      <c r="A46" s="308" t="s">
        <v>234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5"/>
    </row>
    <row r="47" ht="6" customHeight="1"/>
  </sheetData>
  <sheetProtection/>
  <mergeCells count="7">
    <mergeCell ref="I7:J7"/>
    <mergeCell ref="F22:G22"/>
    <mergeCell ref="H22:I22"/>
    <mergeCell ref="F35:G35"/>
    <mergeCell ref="H35:I35"/>
    <mergeCell ref="B8:E8"/>
    <mergeCell ref="I8:L8"/>
  </mergeCells>
  <printOptions horizontalCentered="1" verticalCentered="1"/>
  <pageMargins left="0.25" right="0.25" top="0.75" bottom="0.25" header="0.25" footer="0.15"/>
  <pageSetup fitToHeight="1" fitToWidth="1" horizontalDpi="600" verticalDpi="600" orientation="landscape" scale="10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Eisenhour</dc:creator>
  <cp:keywords/>
  <dc:description/>
  <cp:lastModifiedBy>Murphy, Kelly</cp:lastModifiedBy>
  <cp:lastPrinted>2011-06-02T15:42:15Z</cp:lastPrinted>
  <dcterms:created xsi:type="dcterms:W3CDTF">1997-04-10T14:32:54Z</dcterms:created>
  <dcterms:modified xsi:type="dcterms:W3CDTF">2011-06-17T20:01:00Z</dcterms:modified>
  <cp:category/>
  <cp:version/>
  <cp:contentType/>
  <cp:contentStatus/>
</cp:coreProperties>
</file>