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I" sheetId="4" r:id="rId4"/>
    <sheet name="Schedule B - II" sheetId="5" r:id="rId5"/>
    <sheet name="Schedule C - II  (2)" sheetId="6" state="hidden" r:id="rId6"/>
    <sheet name="Schedule C - II  " sheetId="7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4">'Schedule B - II'!$A$1:$D$29</definedName>
    <definedName name="_xlnm.Print_Area" localSheetId="6">'Schedule C - II  '!$A$1:$C$39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6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<sst xmlns="http://schemas.openxmlformats.org/spreadsheetml/2006/main" count="300" uniqueCount="190">
  <si>
    <t>EDUCATIONAL AND GENERAL BUDGET</t>
  </si>
  <si>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</si>
  <si>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</si>
  <si>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</si>
  <si>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</si>
  <si>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</si>
  <si>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</si>
  <si>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</si>
  <si>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</si>
  <si>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</si>
  <si>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</si>
  <si>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</si>
  <si>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</si>
  <si>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</si>
  <si>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</si>
  <si>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</si>
  <si>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</si>
  <si>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</si>
  <si>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</si>
  <si>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</si>
  <si>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</si>
  <si>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</si>
  <si>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</si>
  <si>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</si>
  <si>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</si>
  <si>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</si>
  <si>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</si>
  <si>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</si>
  <si>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</si>
  <si>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</si>
  <si>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</si>
  <si>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</si>
  <si>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</si>
  <si>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</si>
  <si>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</si>
  <si>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</si>
  <si>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</si>
  <si>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</si>
  <si>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</si>
  <si>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</si>
  <si>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</si>
  <si>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</si>
  <si>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</si>
  <si>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</si>
  <si>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</si>
  <si>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</si>
  <si>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</si>
  <si>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</si>
  <si>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</si>
  <si>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</si>
  <si>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</si>
  <si>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</si>
  <si>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</si>
  <si>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</si>
  <si>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</si>
  <si>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</si>
  <si>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</si>
  <si>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</si>
  <si>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</si>
  <si>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</si>
  <si>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</si>
  <si>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</si>
  <si>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</si>
  <si>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</si>
  <si>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</si>
  <si>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</si>
  <si>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</si>
  <si>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</si>
  <si>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</si>
  <si>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</si>
  <si>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</si>
  <si>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</si>
  <si>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</si>
  <si>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</si>
  <si>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</si>
  <si>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</si>
  <si>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</si>
  <si>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</si>
  <si>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</si>
  <si>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Activity &amp; Sub-Activity/Function:</t>
  </si>
  <si>
    <t>Total Personnel Service</t>
  </si>
  <si>
    <t>17   Operation. &amp; Maintenance. of Plant</t>
  </si>
  <si>
    <t>Object Codes</t>
  </si>
  <si>
    <t xml:space="preserve">Institution Name: </t>
  </si>
  <si>
    <t>Institution Name:</t>
  </si>
  <si>
    <t>11   Total E&amp;G Part I</t>
  </si>
  <si>
    <t>Date Submitted:</t>
  </si>
  <si>
    <t>Agency #:</t>
  </si>
  <si>
    <t>Presidents Name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</si>
  <si>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</si>
  <si>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</si>
  <si>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</si>
  <si>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</si>
  <si>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</si>
  <si>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</si>
  <si>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</si>
  <si>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</si>
  <si>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</si>
  <si>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</si>
  <si>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</si>
  <si>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</si>
  <si>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</si>
  <si>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</si>
  <si>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</si>
  <si>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</si>
  <si>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</si>
  <si>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</si>
  <si>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</si>
  <si>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</si>
  <si>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</si>
  <si>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</si>
  <si>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</si>
  <si>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</si>
  <si>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</si>
  <si>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</si>
  <si>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</si>
  <si>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</si>
  <si>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</si>
  <si>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</si>
  <si>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</si>
  <si>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</si>
  <si>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</si>
  <si>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</si>
  <si>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</si>
  <si>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</si>
  <si>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</si>
  <si>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</si>
  <si>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</si>
  <si>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</si>
  <si>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</si>
  <si>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</si>
  <si>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</si>
  <si>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</si>
  <si>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</si>
  <si>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</si>
  <si>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</si>
  <si>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</si>
  <si>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Difference</t>
  </si>
  <si>
    <t xml:space="preserve">      City and County Government </t>
  </si>
  <si>
    <t xml:space="preserve">      Department of Transportation </t>
  </si>
  <si>
    <t>Updated FY2009 forms to Fy2010.</t>
  </si>
  <si>
    <t>Entered OU data into new FY2010 forms, made format adjustments.  All formulas and worksheets appear to be ready for distribution to instiutions.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</si>
  <si>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</si>
  <si>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</si>
  <si>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</si>
  <si>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</si>
  <si>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</si>
  <si>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</si>
  <si>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</si>
  <si>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</si>
  <si>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</si>
  <si>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</si>
  <si>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</si>
  <si>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</si>
  <si>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</si>
  <si>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</si>
  <si>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</si>
  <si>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</si>
  <si>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</si>
  <si>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</si>
  <si>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</si>
  <si>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</si>
  <si>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</si>
  <si>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</si>
  <si>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</si>
  <si>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</si>
  <si>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</si>
  <si>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</si>
  <si>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</si>
  <si>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</si>
  <si>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</si>
  <si>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</si>
  <si>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</si>
  <si>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</si>
  <si>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</si>
  <si>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</si>
  <si>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</si>
  <si>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</si>
  <si>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</si>
  <si>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1.  Beginning Fund Balance July 1, 2011</t>
  </si>
  <si>
    <t>3.  Unobligated Reserve Balance July 1, 2011 (line 1 - line 2)</t>
  </si>
  <si>
    <t>5.  Total Projected FY2012 Receipts</t>
  </si>
  <si>
    <t>8.  Projected Unobligated Reserve Balance June 30, 2012 (line 6  -  line 7)</t>
  </si>
  <si>
    <t>7.  Less Budgeted Expenditures for FY2012 Operations</t>
  </si>
  <si>
    <t>4.  Projected Receipts FY2012:</t>
  </si>
  <si>
    <t>Updated Froms from FY2011 to FY12</t>
  </si>
  <si>
    <t>FY2012 Comments:</t>
  </si>
  <si>
    <t xml:space="preserve">Institution Name:   </t>
  </si>
  <si>
    <t xml:space="preserve"> Institution:   Oklahoma Cooperative Extension Service</t>
  </si>
  <si>
    <t>Oklahoma Cooperative Extension Service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</si>
</sst>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170" fontId="11" fillId="0" borderId="14" xfId="44" applyNumberFormat="1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0" fontId="11" fillId="0" borderId="15" xfId="44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/>
    </xf>
    <xf numFmtId="170" fontId="11" fillId="0" borderId="16" xfId="44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12" fillId="0" borderId="16" xfId="42" applyNumberFormat="1" applyFont="1" applyBorder="1" applyAlignment="1">
      <alignment/>
    </xf>
    <xf numFmtId="165" fontId="12" fillId="0" borderId="16" xfId="60" applyNumberFormat="1" applyFont="1" applyBorder="1" applyAlignment="1">
      <alignment horizontal="right"/>
    </xf>
    <xf numFmtId="165" fontId="11" fillId="0" borderId="16" xfId="6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 horizontal="right"/>
    </xf>
    <xf numFmtId="168" fontId="12" fillId="0" borderId="19" xfId="42" applyNumberFormat="1" applyFont="1" applyBorder="1" applyAlignment="1">
      <alignment/>
    </xf>
    <xf numFmtId="165" fontId="12" fillId="0" borderId="19" xfId="6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70" fontId="11" fillId="0" borderId="19" xfId="44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33" borderId="10" xfId="0" applyFont="1" applyFill="1" applyBorder="1" applyAlignment="1">
      <alignment horizontal="centerContinuous"/>
    </xf>
    <xf numFmtId="0" fontId="12" fillId="0" borderId="22" xfId="0" applyFont="1" applyBorder="1" applyAlignment="1">
      <alignment/>
    </xf>
    <xf numFmtId="0" fontId="11" fillId="0" borderId="19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2" fillId="0" borderId="19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2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65" fontId="17" fillId="0" borderId="19" xfId="6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3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3" borderId="11" xfId="0" applyFont="1" applyFill="1" applyBorder="1" applyAlignment="1">
      <alignment horizontal="centerContinuous"/>
    </xf>
    <xf numFmtId="0" fontId="15" fillId="33" borderId="12" xfId="0" applyFont="1" applyFill="1" applyBorder="1" applyAlignment="1">
      <alignment horizontal="centerContinuous"/>
    </xf>
    <xf numFmtId="0" fontId="15" fillId="33" borderId="13" xfId="0" applyFont="1" applyFill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6" xfId="0" applyFont="1" applyBorder="1" applyAlignment="1">
      <alignment/>
    </xf>
    <xf numFmtId="165" fontId="16" fillId="0" borderId="16" xfId="6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19" xfId="0" applyFont="1" applyBorder="1" applyAlignment="1">
      <alignment/>
    </xf>
    <xf numFmtId="165" fontId="16" fillId="0" borderId="19" xfId="6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4" xfId="0" applyFont="1" applyBorder="1" applyAlignment="1">
      <alignment/>
    </xf>
    <xf numFmtId="41" fontId="15" fillId="0" borderId="14" xfId="44" applyNumberFormat="1" applyFont="1" applyBorder="1" applyAlignment="1">
      <alignment/>
    </xf>
    <xf numFmtId="165" fontId="15" fillId="0" borderId="14" xfId="6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41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/>
    </xf>
    <xf numFmtId="165" fontId="16" fillId="0" borderId="20" xfId="60" applyNumberFormat="1" applyFont="1" applyBorder="1" applyAlignment="1">
      <alignment horizontal="right"/>
    </xf>
    <xf numFmtId="165" fontId="16" fillId="0" borderId="15" xfId="60" applyNumberFormat="1" applyFont="1" applyBorder="1" applyAlignment="1">
      <alignment/>
    </xf>
    <xf numFmtId="170" fontId="16" fillId="0" borderId="19" xfId="44" applyNumberFormat="1" applyFont="1" applyBorder="1" applyAlignment="1">
      <alignment/>
    </xf>
    <xf numFmtId="168" fontId="16" fillId="0" borderId="19" xfId="42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170" fontId="15" fillId="0" borderId="32" xfId="44" applyNumberFormat="1" applyFont="1" applyBorder="1" applyAlignment="1">
      <alignment/>
    </xf>
    <xf numFmtId="0" fontId="16" fillId="0" borderId="21" xfId="0" applyFont="1" applyBorder="1" applyAlignment="1">
      <alignment/>
    </xf>
    <xf numFmtId="168" fontId="16" fillId="0" borderId="16" xfId="42" applyNumberFormat="1" applyFont="1" applyBorder="1" applyAlignment="1">
      <alignment/>
    </xf>
    <xf numFmtId="168" fontId="16" fillId="0" borderId="33" xfId="42" applyNumberFormat="1" applyFont="1" applyBorder="1" applyAlignment="1">
      <alignment/>
    </xf>
    <xf numFmtId="170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33" borderId="10" xfId="0" applyFont="1" applyFill="1" applyBorder="1" applyAlignment="1">
      <alignment horizontal="centerContinuous"/>
    </xf>
    <xf numFmtId="0" fontId="15" fillId="33" borderId="1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65" fontId="15" fillId="0" borderId="16" xfId="60" applyNumberFormat="1" applyFont="1" applyBorder="1" applyAlignment="1">
      <alignment horizontal="right"/>
    </xf>
    <xf numFmtId="0" fontId="15" fillId="0" borderId="18" xfId="0" applyFont="1" applyBorder="1" applyAlignment="1">
      <alignment/>
    </xf>
    <xf numFmtId="170" fontId="16" fillId="0" borderId="16" xfId="44" applyNumberFormat="1" applyFont="1" applyBorder="1" applyAlignment="1">
      <alignment/>
    </xf>
    <xf numFmtId="170" fontId="15" fillId="0" borderId="14" xfId="44" applyNumberFormat="1" applyFont="1" applyBorder="1" applyAlignment="1">
      <alignment/>
    </xf>
    <xf numFmtId="0" fontId="15" fillId="0" borderId="34" xfId="0" applyFont="1" applyBorder="1" applyAlignment="1">
      <alignment/>
    </xf>
    <xf numFmtId="170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165" fontId="15" fillId="0" borderId="32" xfId="60" applyNumberFormat="1" applyFont="1" applyBorder="1" applyAlignment="1">
      <alignment horizontal="right"/>
    </xf>
    <xf numFmtId="165" fontId="15" fillId="0" borderId="10" xfId="60" applyNumberFormat="1" applyFont="1" applyBorder="1" applyAlignment="1">
      <alignment horizontal="right"/>
    </xf>
    <xf numFmtId="170" fontId="15" fillId="0" borderId="15" xfId="44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170" fontId="15" fillId="0" borderId="19" xfId="44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170" fontId="15" fillId="0" borderId="16" xfId="44" applyNumberFormat="1" applyFont="1" applyBorder="1" applyAlignment="1">
      <alignment/>
    </xf>
    <xf numFmtId="0" fontId="15" fillId="0" borderId="1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12" fillId="34" borderId="0" xfId="0" applyFont="1" applyFill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33" xfId="0" applyFont="1" applyFill="1" applyBorder="1" applyAlignment="1">
      <alignment horizontal="right"/>
    </xf>
    <xf numFmtId="41" fontId="0" fillId="0" borderId="17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41" fontId="0" fillId="0" borderId="3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8" fontId="16" fillId="0" borderId="21" xfId="42" applyNumberFormat="1" applyFont="1" applyBorder="1" applyAlignment="1">
      <alignment horizontal="center"/>
    </xf>
    <xf numFmtId="168" fontId="16" fillId="0" borderId="19" xfId="42" applyNumberFormat="1" applyFont="1" applyBorder="1" applyAlignment="1">
      <alignment horizontal="centerContinuous"/>
    </xf>
    <xf numFmtId="168" fontId="16" fillId="0" borderId="33" xfId="42" applyNumberFormat="1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5" fillId="33" borderId="26" xfId="0" applyFont="1" applyFill="1" applyBorder="1" applyAlignment="1">
      <alignment horizontal="centerContinuous"/>
    </xf>
    <xf numFmtId="0" fontId="15" fillId="33" borderId="27" xfId="0" applyFont="1" applyFill="1" applyBorder="1" applyAlignment="1">
      <alignment horizontal="centerContinuous"/>
    </xf>
    <xf numFmtId="0" fontId="16" fillId="0" borderId="1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21" fillId="0" borderId="22" xfId="0" applyFont="1" applyBorder="1" applyAlignment="1">
      <alignment/>
    </xf>
    <xf numFmtId="0" fontId="25" fillId="0" borderId="0" xfId="57" applyFont="1" applyAlignment="1">
      <alignment horizontal="centerContinuous"/>
      <protection/>
    </xf>
    <xf numFmtId="0" fontId="12" fillId="0" borderId="0" xfId="57" applyAlignment="1">
      <alignment horizontal="centerContinuous"/>
      <protection/>
    </xf>
    <xf numFmtId="0" fontId="12" fillId="0" borderId="0" xfId="57">
      <alignment/>
      <protection/>
    </xf>
    <xf numFmtId="0" fontId="26" fillId="0" borderId="0" xfId="57" applyFont="1">
      <alignment/>
      <protection/>
    </xf>
    <xf numFmtId="0" fontId="15" fillId="0" borderId="0" xfId="57" applyFont="1" applyAlignment="1">
      <alignment horizontal="centerContinuous"/>
      <protection/>
    </xf>
    <xf numFmtId="15" fontId="15" fillId="0" borderId="10" xfId="57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center" vertical="top"/>
      <protection/>
    </xf>
    <xf numFmtId="0" fontId="15" fillId="0" borderId="0" xfId="57" applyFont="1" applyBorder="1" applyAlignment="1">
      <alignment horizontal="right" vertical="top"/>
      <protection/>
    </xf>
    <xf numFmtId="0" fontId="16" fillId="0" borderId="0" xfId="57" applyFont="1" applyAlignment="1">
      <alignment horizontal="centerContinuous"/>
      <protection/>
    </xf>
    <xf numFmtId="0" fontId="13" fillId="33" borderId="11" xfId="57" applyFont="1" applyFill="1" applyBorder="1" applyAlignment="1">
      <alignment horizontal="centerContinuous"/>
      <protection/>
    </xf>
    <xf numFmtId="0" fontId="15" fillId="33" borderId="12" xfId="57" applyFont="1" applyFill="1" applyBorder="1" applyAlignment="1">
      <alignment horizontal="centerContinuous"/>
      <protection/>
    </xf>
    <xf numFmtId="0" fontId="15" fillId="33" borderId="13" xfId="57" applyFont="1" applyFill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"/>
      <protection/>
    </xf>
    <xf numFmtId="0" fontId="15" fillId="0" borderId="13" xfId="57" applyFont="1" applyBorder="1" applyAlignment="1">
      <alignment/>
      <protection/>
    </xf>
    <xf numFmtId="0" fontId="16" fillId="0" borderId="40" xfId="57" applyFont="1" applyBorder="1">
      <alignment/>
      <protection/>
    </xf>
    <xf numFmtId="0" fontId="16" fillId="0" borderId="21" xfId="57" applyFont="1" applyBorder="1">
      <alignment/>
      <protection/>
    </xf>
    <xf numFmtId="165" fontId="16" fillId="0" borderId="19" xfId="60" applyNumberFormat="1" applyFont="1" applyBorder="1" applyAlignment="1">
      <alignment horizontal="center"/>
    </xf>
    <xf numFmtId="0" fontId="15" fillId="0" borderId="21" xfId="57" applyFont="1" applyBorder="1" applyAlignment="1">
      <alignment horizontal="center"/>
      <protection/>
    </xf>
    <xf numFmtId="165" fontId="15" fillId="0" borderId="32" xfId="60" applyNumberFormat="1" applyFont="1" applyBorder="1" applyAlignment="1">
      <alignment horizontal="center"/>
    </xf>
    <xf numFmtId="165" fontId="16" fillId="0" borderId="16" xfId="60" applyNumberFormat="1" applyFont="1" applyBorder="1" applyAlignment="1">
      <alignment horizontal="center"/>
    </xf>
    <xf numFmtId="0" fontId="16" fillId="0" borderId="17" xfId="57" applyFont="1" applyBorder="1">
      <alignment/>
      <protection/>
    </xf>
    <xf numFmtId="165" fontId="16" fillId="0" borderId="33" xfId="60" applyNumberFormat="1" applyFont="1" applyBorder="1" applyAlignment="1">
      <alignment horizontal="center"/>
    </xf>
    <xf numFmtId="165" fontId="15" fillId="0" borderId="10" xfId="60" applyNumberFormat="1" applyFont="1" applyBorder="1" applyAlignment="1">
      <alignment horizontal="center"/>
    </xf>
    <xf numFmtId="0" fontId="12" fillId="0" borderId="29" xfId="57" applyBorder="1">
      <alignment/>
      <protection/>
    </xf>
    <xf numFmtId="0" fontId="13" fillId="33" borderId="11" xfId="57" applyFont="1" applyFill="1" applyBorder="1" applyAlignment="1">
      <alignment horizontal="centerContinuous" wrapText="1"/>
      <protection/>
    </xf>
    <xf numFmtId="165" fontId="16" fillId="0" borderId="41" xfId="60" applyNumberFormat="1" applyFont="1" applyBorder="1" applyAlignment="1">
      <alignment horizontal="center"/>
    </xf>
    <xf numFmtId="0" fontId="12" fillId="0" borderId="28" xfId="57" applyBorder="1">
      <alignment/>
      <protection/>
    </xf>
    <xf numFmtId="0" fontId="12" fillId="0" borderId="25" xfId="57" applyBorder="1">
      <alignment/>
      <protection/>
    </xf>
    <xf numFmtId="0" fontId="12" fillId="0" borderId="24" xfId="57" applyBorder="1">
      <alignment/>
      <protection/>
    </xf>
    <xf numFmtId="0" fontId="14" fillId="0" borderId="29" xfId="57" applyFont="1" applyBorder="1">
      <alignment/>
      <protection/>
    </xf>
    <xf numFmtId="43" fontId="16" fillId="0" borderId="10" xfId="42" applyFont="1" applyBorder="1" applyAlignment="1">
      <alignment/>
    </xf>
    <xf numFmtId="0" fontId="12" fillId="0" borderId="33" xfId="57" applyBorder="1">
      <alignment/>
      <protection/>
    </xf>
    <xf numFmtId="43" fontId="16" fillId="0" borderId="0" xfId="42" applyFont="1" applyBorder="1" applyAlignment="1">
      <alignment/>
    </xf>
    <xf numFmtId="0" fontId="12" fillId="0" borderId="0" xfId="57" applyBorder="1">
      <alignment/>
      <protection/>
    </xf>
    <xf numFmtId="0" fontId="12" fillId="0" borderId="11" xfId="57" applyBorder="1">
      <alignment/>
      <protection/>
    </xf>
    <xf numFmtId="0" fontId="12" fillId="0" borderId="27" xfId="57" applyBorder="1">
      <alignment/>
      <protection/>
    </xf>
    <xf numFmtId="0" fontId="12" fillId="0" borderId="14" xfId="57" applyBorder="1">
      <alignment/>
      <protection/>
    </xf>
    <xf numFmtId="0" fontId="29" fillId="0" borderId="35" xfId="0" applyFont="1" applyBorder="1" applyAlignment="1">
      <alignment/>
    </xf>
    <xf numFmtId="0" fontId="15" fillId="0" borderId="42" xfId="0" applyFont="1" applyBorder="1" applyAlignment="1">
      <alignment horizontal="left"/>
    </xf>
    <xf numFmtId="14" fontId="0" fillId="0" borderId="0" xfId="0" applyNumberFormat="1" applyFill="1" applyAlignment="1">
      <alignment/>
    </xf>
    <xf numFmtId="41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3" xfId="0" applyNumberFormat="1" applyBorder="1" applyAlignment="1">
      <alignment/>
    </xf>
    <xf numFmtId="0" fontId="0" fillId="0" borderId="27" xfId="0" applyBorder="1" applyAlignment="1">
      <alignment horizontal="right"/>
    </xf>
    <xf numFmtId="0" fontId="5" fillId="35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8" xfId="0" applyNumberFormat="1" applyFont="1" applyFill="1" applyBorder="1" applyAlignment="1">
      <alignment/>
    </xf>
    <xf numFmtId="41" fontId="5" fillId="35" borderId="26" xfId="0" applyNumberFormat="1" applyFont="1" applyFill="1" applyBorder="1" applyAlignment="1">
      <alignment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  <xf numFmtId="41" fontId="5" fillId="35" borderId="14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19" fillId="35" borderId="14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9" fillId="0" borderId="26" xfId="0" applyFont="1" applyBorder="1" applyAlignment="1">
      <alignment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41" fontId="0" fillId="0" borderId="18" xfId="0" applyNumberFormat="1" applyBorder="1" applyAlignment="1">
      <alignment/>
    </xf>
    <xf numFmtId="0" fontId="5" fillId="0" borderId="2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4" fillId="0" borderId="29" xfId="57" applyFont="1" applyFill="1" applyBorder="1">
      <alignment/>
      <protection/>
    </xf>
    <xf numFmtId="14" fontId="0" fillId="0" borderId="46" xfId="0" applyNumberForma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3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34" fillId="34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0" fontId="35" fillId="0" borderId="37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8" fillId="0" borderId="11" xfId="57" applyFont="1" applyBorder="1" applyAlignment="1">
      <alignment wrapText="1"/>
      <protection/>
    </xf>
    <xf numFmtId="0" fontId="28" fillId="0" borderId="12" xfId="57" applyFont="1" applyBorder="1" applyAlignment="1">
      <alignment wrapText="1"/>
      <protection/>
    </xf>
    <xf numFmtId="0" fontId="28" fillId="0" borderId="13" xfId="57" applyFont="1" applyBorder="1" applyAlignment="1">
      <alignment/>
      <protection/>
    </xf>
    <xf numFmtId="0" fontId="28" fillId="0" borderId="11" xfId="57" applyFont="1" applyBorder="1" applyAlignment="1">
      <alignment/>
      <protection/>
    </xf>
    <xf numFmtId="0" fontId="28" fillId="0" borderId="12" xfId="57" applyFont="1" applyBorder="1" applyAlignment="1">
      <alignment/>
      <protection/>
    </xf>
    <xf numFmtId="0" fontId="15" fillId="0" borderId="11" xfId="57" applyFont="1" applyBorder="1" applyAlignment="1">
      <alignment horizontal="left"/>
      <protection/>
    </xf>
    <xf numFmtId="0" fontId="12" fillId="0" borderId="13" xfId="57" applyBorder="1" applyAlignment="1">
      <alignment/>
      <protection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4" xfId="0" applyNumberFormat="1" applyFont="1" applyFill="1" applyBorder="1" applyAlignment="1">
      <alignment horizontal="center"/>
    </xf>
    <xf numFmtId="41" fontId="5" fillId="0" borderId="45" xfId="0" applyNumberFormat="1" applyFont="1" applyFill="1" applyBorder="1" applyAlignment="1">
      <alignment horizontal="center"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71">
        <v>38467</v>
      </c>
      <c r="B2" t="s">
        <v>125</v>
      </c>
    </row>
    <row r="3" spans="1:2" ht="12.75">
      <c r="A3" s="71">
        <v>38467</v>
      </c>
      <c r="B3" t="s">
        <v>126</v>
      </c>
    </row>
    <row r="4" spans="1:2" ht="38.25">
      <c r="A4" s="72"/>
      <c r="B4" s="72" t="s">
        <v>127</v>
      </c>
    </row>
    <row r="5" spans="1:2" ht="38.25">
      <c r="A5" s="72"/>
      <c r="B5" s="72" t="s">
        <v>128</v>
      </c>
    </row>
    <row r="6" spans="1:2" ht="12.75">
      <c r="A6" s="72"/>
      <c r="B6" s="72"/>
    </row>
    <row r="7" spans="1:2" ht="12.75">
      <c r="A7" s="72"/>
      <c r="B7" s="72"/>
    </row>
    <row r="8" spans="1:2" ht="12.75">
      <c r="A8" s="72"/>
      <c r="B8" s="72"/>
    </row>
    <row r="9" spans="1:2" ht="12.75">
      <c r="A9" s="72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72"/>
      <c r="B12" s="72"/>
    </row>
    <row r="13" spans="1:2" ht="12.75">
      <c r="A13" s="72"/>
      <c r="B13" s="72"/>
    </row>
    <row r="14" spans="1:2" ht="12.75">
      <c r="A14" s="72"/>
      <c r="B14" s="72"/>
    </row>
    <row r="15" spans="1:2" ht="12.75">
      <c r="A15" s="72"/>
      <c r="B15" s="72"/>
    </row>
    <row r="16" spans="1:2" ht="12.75">
      <c r="A16" s="72"/>
      <c r="B16" s="72"/>
    </row>
    <row r="17" spans="1:2" ht="12.75">
      <c r="A17" s="72"/>
      <c r="B17" s="72"/>
    </row>
    <row r="18" spans="1:2" ht="12.75">
      <c r="A18" s="72"/>
      <c r="B18" s="72"/>
    </row>
    <row r="19" spans="1:2" ht="12.75">
      <c r="A19" s="72"/>
      <c r="B19" s="72"/>
    </row>
    <row r="20" spans="1:2" ht="12.75">
      <c r="A20" s="72"/>
      <c r="B20" s="72"/>
    </row>
    <row r="21" spans="1:2" ht="12.75">
      <c r="A21" s="72"/>
      <c r="B21" s="72"/>
    </row>
    <row r="22" spans="1:2" ht="12.75">
      <c r="A22" s="72"/>
      <c r="B22" s="72"/>
    </row>
    <row r="23" spans="1:2" ht="12.75">
      <c r="A23" s="72"/>
      <c r="B23" s="72"/>
    </row>
    <row r="24" spans="1:2" ht="12.75">
      <c r="A24" s="72"/>
      <c r="B24" s="72"/>
    </row>
    <row r="25" spans="1:2" ht="12.75">
      <c r="A25" s="72"/>
      <c r="B25" s="72"/>
    </row>
    <row r="26" spans="1:2" ht="12.75">
      <c r="A26" s="72"/>
      <c r="B26" s="72"/>
    </row>
    <row r="27" spans="1:2" ht="12.75">
      <c r="A27" s="72"/>
      <c r="B27" s="72"/>
    </row>
    <row r="28" spans="1:2" ht="12.75">
      <c r="A28" s="72"/>
      <c r="B28" s="72"/>
    </row>
    <row r="29" spans="1:2" ht="12.75">
      <c r="A29" s="72"/>
      <c r="B29" s="7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186</v>
      </c>
    </row>
    <row r="2" spans="1:2" ht="12.75">
      <c r="A2" s="71">
        <v>40287</v>
      </c>
      <c r="B2" t="s">
        <v>185</v>
      </c>
    </row>
    <row r="5" spans="1:2" ht="12.75">
      <c r="A5" s="227"/>
      <c r="B5" s="150"/>
    </row>
    <row r="7" spans="1:2" ht="12.75">
      <c r="A7" s="185">
        <v>39923</v>
      </c>
      <c r="B7" s="163" t="s">
        <v>140</v>
      </c>
    </row>
    <row r="8" spans="1:2" ht="25.5">
      <c r="A8" s="163"/>
      <c r="B8" s="163" t="s">
        <v>141</v>
      </c>
    </row>
    <row r="9" spans="1:2" ht="12.75">
      <c r="A9" s="163"/>
      <c r="B9" s="163"/>
    </row>
    <row r="10" spans="1:2" ht="13.5" thickBot="1">
      <c r="A10" s="163"/>
      <c r="B10" s="163"/>
    </row>
    <row r="11" spans="1:2" ht="93" customHeight="1">
      <c r="A11" s="258">
        <v>40338</v>
      </c>
      <c r="B11" s="259" t="s">
        <v>174</v>
      </c>
    </row>
    <row r="12" spans="1:2" ht="31.5">
      <c r="A12" s="260"/>
      <c r="B12" s="261" t="s">
        <v>175</v>
      </c>
    </row>
    <row r="13" spans="1:2" ht="63.75" thickBot="1">
      <c r="A13" s="262"/>
      <c r="B13" s="263" t="s">
        <v>176</v>
      </c>
    </row>
    <row r="14" spans="1:2" ht="12.75">
      <c r="A14" s="163"/>
      <c r="B14" s="163"/>
    </row>
    <row r="15" spans="1:2" ht="12.75">
      <c r="A15" s="163"/>
      <c r="B15" s="163"/>
    </row>
    <row r="16" spans="1:2" ht="12.75">
      <c r="A16" s="163"/>
      <c r="B16" s="163"/>
    </row>
    <row r="17" spans="1:2" ht="12.75">
      <c r="A17" s="163"/>
      <c r="B17" s="163"/>
    </row>
    <row r="18" spans="1:2" ht="12.75">
      <c r="A18" s="163"/>
      <c r="B18" s="163"/>
    </row>
    <row r="19" spans="1:2" ht="12.75">
      <c r="A19" s="163"/>
      <c r="B19" s="163"/>
    </row>
    <row r="20" spans="1:2" ht="12.75">
      <c r="A20" s="163"/>
      <c r="B20" s="163"/>
    </row>
    <row r="21" spans="1:2" ht="12.75">
      <c r="A21" s="163"/>
      <c r="B21" s="163"/>
    </row>
    <row r="22" spans="1:2" ht="12.75">
      <c r="A22" s="163"/>
      <c r="B22" s="163"/>
    </row>
    <row r="23" spans="1:2" ht="12.75">
      <c r="A23" s="163"/>
      <c r="B23" s="163"/>
    </row>
    <row r="24" spans="1:2" ht="12.75">
      <c r="A24" s="163"/>
      <c r="B24" s="163"/>
    </row>
    <row r="25" spans="1:2" ht="12.75">
      <c r="A25" s="163"/>
      <c r="B25" s="163"/>
    </row>
    <row r="26" spans="1:2" ht="12.75">
      <c r="A26" s="163"/>
      <c r="B26" s="163"/>
    </row>
    <row r="27" spans="1:2" ht="12.75">
      <c r="A27" s="163"/>
      <c r="B27" s="163"/>
    </row>
    <row r="28" spans="1:2" ht="12.75">
      <c r="A28" s="163"/>
      <c r="B28" s="163"/>
    </row>
    <row r="29" spans="1:2" ht="12.75">
      <c r="A29" s="163"/>
      <c r="B29" s="163"/>
    </row>
    <row r="30" spans="1:2" ht="12.75">
      <c r="A30" s="163"/>
      <c r="B30" s="163"/>
    </row>
    <row r="31" spans="1:2" ht="12.75">
      <c r="A31" s="163"/>
      <c r="B31" s="163"/>
    </row>
    <row r="32" spans="1:2" ht="12.75">
      <c r="A32" s="163"/>
      <c r="B32" s="1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189" customWidth="1"/>
    <col min="2" max="2" width="65.375" style="189" customWidth="1"/>
    <col min="3" max="3" width="25.00390625" style="189" customWidth="1"/>
    <col min="4" max="4" width="19.875" style="189" customWidth="1"/>
    <col min="5" max="16384" width="9.375" style="189" customWidth="1"/>
  </cols>
  <sheetData>
    <row r="1" spans="2:4" ht="16.5">
      <c r="B1" s="187" t="s">
        <v>129</v>
      </c>
      <c r="C1" s="188"/>
      <c r="D1" s="188"/>
    </row>
    <row r="2" spans="2:4" ht="16.5">
      <c r="B2" s="187" t="s">
        <v>142</v>
      </c>
      <c r="C2" s="188"/>
      <c r="D2" s="188"/>
    </row>
    <row r="3" ht="11.25" customHeight="1">
      <c r="B3" s="190"/>
    </row>
    <row r="4" spans="2:4" ht="16.5">
      <c r="B4" s="187" t="s">
        <v>169</v>
      </c>
      <c r="C4" s="191"/>
      <c r="D4" s="191"/>
    </row>
    <row r="6" spans="2:4" ht="15.75">
      <c r="B6" s="276"/>
      <c r="C6" s="277"/>
      <c r="D6" s="192"/>
    </row>
    <row r="7" spans="2:4" ht="15.75">
      <c r="B7" s="193" t="s">
        <v>84</v>
      </c>
      <c r="C7" s="194"/>
      <c r="D7" s="193" t="s">
        <v>143</v>
      </c>
    </row>
    <row r="8" spans="2:4" ht="9" customHeight="1">
      <c r="B8" s="195"/>
      <c r="C8" s="195"/>
      <c r="D8" s="195"/>
    </row>
    <row r="9" spans="2:4" ht="18.75">
      <c r="B9" s="196" t="s">
        <v>144</v>
      </c>
      <c r="C9" s="197"/>
      <c r="D9" s="198"/>
    </row>
    <row r="10" spans="2:4" ht="15.75">
      <c r="B10" s="199" t="s">
        <v>22</v>
      </c>
      <c r="C10" s="200" t="s">
        <v>170</v>
      </c>
      <c r="D10" s="201" t="s">
        <v>5</v>
      </c>
    </row>
    <row r="11" spans="2:4" ht="15.75">
      <c r="B11" s="202" t="s">
        <v>73</v>
      </c>
      <c r="C11" s="107"/>
      <c r="D11" s="108"/>
    </row>
    <row r="12" spans="2:4" ht="15.75">
      <c r="B12" s="203" t="s">
        <v>66</v>
      </c>
      <c r="C12" s="109"/>
      <c r="D12" s="204" t="e">
        <f aca="true" t="shared" si="0" ref="D12:D18">C12/C$25</f>
        <v>#DIV/0!</v>
      </c>
    </row>
    <row r="13" spans="2:4" ht="15.75">
      <c r="B13" s="203" t="s">
        <v>67</v>
      </c>
      <c r="C13" s="110"/>
      <c r="D13" s="204" t="e">
        <f t="shared" si="0"/>
        <v>#DIV/0!</v>
      </c>
    </row>
    <row r="14" spans="2:4" ht="15.75">
      <c r="B14" s="203" t="s">
        <v>68</v>
      </c>
      <c r="C14" s="110"/>
      <c r="D14" s="204" t="e">
        <f t="shared" si="0"/>
        <v>#DIV/0!</v>
      </c>
    </row>
    <row r="15" spans="2:4" ht="15.75">
      <c r="B15" s="203" t="s">
        <v>69</v>
      </c>
      <c r="C15" s="110"/>
      <c r="D15" s="204" t="e">
        <f t="shared" si="0"/>
        <v>#DIV/0!</v>
      </c>
    </row>
    <row r="16" spans="2:4" ht="15.75">
      <c r="B16" s="203" t="s">
        <v>70</v>
      </c>
      <c r="C16" s="110"/>
      <c r="D16" s="204" t="e">
        <f t="shared" si="0"/>
        <v>#DIV/0!</v>
      </c>
    </row>
    <row r="17" spans="2:4" ht="15.75">
      <c r="B17" s="205" t="s">
        <v>80</v>
      </c>
      <c r="C17" s="112">
        <f>SUM(C12:C16)</f>
        <v>0</v>
      </c>
      <c r="D17" s="206" t="e">
        <f t="shared" si="0"/>
        <v>#DIV/0!</v>
      </c>
    </row>
    <row r="18" spans="2:4" ht="15.75">
      <c r="B18" s="203" t="s">
        <v>23</v>
      </c>
      <c r="C18" s="114"/>
      <c r="D18" s="207" t="e">
        <f t="shared" si="0"/>
        <v>#DIV/0!</v>
      </c>
    </row>
    <row r="19" spans="2:4" ht="15.75">
      <c r="B19" s="203" t="s">
        <v>18</v>
      </c>
      <c r="C19" s="110"/>
      <c r="D19" s="204" t="e">
        <f>C19/C25</f>
        <v>#DIV/0!</v>
      </c>
    </row>
    <row r="20" spans="2:4" ht="15.75">
      <c r="B20" s="203" t="s">
        <v>24</v>
      </c>
      <c r="C20" s="110"/>
      <c r="D20" s="204" t="e">
        <f>C20/C25</f>
        <v>#DIV/0!</v>
      </c>
    </row>
    <row r="21" spans="2:4" ht="15.75">
      <c r="B21" s="203" t="s">
        <v>25</v>
      </c>
      <c r="C21" s="110"/>
      <c r="D21" s="204" t="e">
        <f>C21/C25</f>
        <v>#DIV/0!</v>
      </c>
    </row>
    <row r="22" spans="2:4" ht="15.75">
      <c r="B22" s="203" t="s">
        <v>26</v>
      </c>
      <c r="C22" s="110"/>
      <c r="D22" s="204" t="e">
        <f>C22/C25</f>
        <v>#DIV/0!</v>
      </c>
    </row>
    <row r="23" spans="2:4" ht="15.75">
      <c r="B23" s="203" t="s">
        <v>27</v>
      </c>
      <c r="C23" s="110"/>
      <c r="D23" s="204" t="e">
        <f>C23/C25</f>
        <v>#DIV/0!</v>
      </c>
    </row>
    <row r="24" spans="2:4" ht="15.75">
      <c r="B24" s="208" t="s">
        <v>28</v>
      </c>
      <c r="C24" s="115"/>
      <c r="D24" s="209" t="e">
        <f>C24/C25</f>
        <v>#DIV/0!</v>
      </c>
    </row>
    <row r="25" spans="2:4" ht="15.75">
      <c r="B25" s="200" t="s">
        <v>29</v>
      </c>
      <c r="C25" s="116">
        <f>SUM(C17:C24)</f>
        <v>0</v>
      </c>
      <c r="D25" s="210" t="e">
        <f>D17+D18+D19+D20+D21+D22+D23+D24</f>
        <v>#DIV/0!</v>
      </c>
    </row>
    <row r="26" ht="12.75">
      <c r="B26" s="211"/>
    </row>
    <row r="27" ht="12.75">
      <c r="B27" s="211"/>
    </row>
    <row r="28" spans="2:4" ht="34.5">
      <c r="B28" s="212" t="s">
        <v>149</v>
      </c>
      <c r="C28" s="197"/>
      <c r="D28" s="198"/>
    </row>
    <row r="29" spans="2:4" ht="15.75">
      <c r="B29" s="199" t="s">
        <v>22</v>
      </c>
      <c r="C29" s="200" t="s">
        <v>170</v>
      </c>
      <c r="D29" s="201" t="s">
        <v>5</v>
      </c>
    </row>
    <row r="30" spans="2:4" ht="15.75">
      <c r="B30" s="202" t="s">
        <v>73</v>
      </c>
      <c r="C30" s="107"/>
      <c r="D30" s="108"/>
    </row>
    <row r="31" spans="2:4" ht="15.75">
      <c r="B31" s="203" t="s">
        <v>67</v>
      </c>
      <c r="C31" s="110"/>
      <c r="D31" s="204" t="e">
        <f aca="true" t="shared" si="1" ref="D31:D43">+C31/C$43</f>
        <v>#DIV/0!</v>
      </c>
    </row>
    <row r="32" spans="2:4" ht="15.75">
      <c r="B32" s="203" t="s">
        <v>68</v>
      </c>
      <c r="C32" s="110"/>
      <c r="D32" s="204" t="e">
        <f t="shared" si="1"/>
        <v>#DIV/0!</v>
      </c>
    </row>
    <row r="33" spans="2:4" ht="15.75">
      <c r="B33" s="203" t="s">
        <v>69</v>
      </c>
      <c r="C33" s="110"/>
      <c r="D33" s="204" t="e">
        <f t="shared" si="1"/>
        <v>#DIV/0!</v>
      </c>
    </row>
    <row r="34" spans="2:4" ht="15.75">
      <c r="B34" s="203" t="s">
        <v>70</v>
      </c>
      <c r="C34" s="110"/>
      <c r="D34" s="204" t="e">
        <f t="shared" si="1"/>
        <v>#DIV/0!</v>
      </c>
    </row>
    <row r="35" spans="2:4" ht="15.75">
      <c r="B35" s="205" t="s">
        <v>80</v>
      </c>
      <c r="C35" s="112">
        <f>SUM(C31:C34)</f>
        <v>0</v>
      </c>
      <c r="D35" s="206" t="e">
        <f t="shared" si="1"/>
        <v>#DIV/0!</v>
      </c>
    </row>
    <row r="36" spans="2:4" ht="15.75">
      <c r="B36" s="203" t="s">
        <v>23</v>
      </c>
      <c r="C36" s="114"/>
      <c r="D36" s="207" t="e">
        <f t="shared" si="1"/>
        <v>#DIV/0!</v>
      </c>
    </row>
    <row r="37" spans="2:4" ht="15.75">
      <c r="B37" s="203" t="s">
        <v>18</v>
      </c>
      <c r="C37" s="110"/>
      <c r="D37" s="204" t="e">
        <f t="shared" si="1"/>
        <v>#DIV/0!</v>
      </c>
    </row>
    <row r="38" spans="2:4" ht="15.75">
      <c r="B38" s="203" t="s">
        <v>24</v>
      </c>
      <c r="C38" s="110"/>
      <c r="D38" s="204" t="e">
        <f t="shared" si="1"/>
        <v>#DIV/0!</v>
      </c>
    </row>
    <row r="39" spans="2:4" ht="15.75">
      <c r="B39" s="203" t="s">
        <v>25</v>
      </c>
      <c r="C39" s="110"/>
      <c r="D39" s="204" t="e">
        <f t="shared" si="1"/>
        <v>#DIV/0!</v>
      </c>
    </row>
    <row r="40" spans="2:4" ht="15.75">
      <c r="B40" s="203" t="s">
        <v>26</v>
      </c>
      <c r="C40" s="110"/>
      <c r="D40" s="204" t="e">
        <f t="shared" si="1"/>
        <v>#DIV/0!</v>
      </c>
    </row>
    <row r="41" spans="2:4" ht="15.75">
      <c r="B41" s="203" t="s">
        <v>27</v>
      </c>
      <c r="C41" s="110"/>
      <c r="D41" s="204" t="e">
        <f t="shared" si="1"/>
        <v>#DIV/0!</v>
      </c>
    </row>
    <row r="42" spans="2:4" ht="15.75">
      <c r="B42" s="208" t="s">
        <v>28</v>
      </c>
      <c r="C42" s="115"/>
      <c r="D42" s="213" t="e">
        <f t="shared" si="1"/>
        <v>#DIV/0!</v>
      </c>
    </row>
    <row r="43" spans="2:4" ht="15.75">
      <c r="B43" s="200" t="s">
        <v>29</v>
      </c>
      <c r="C43" s="116">
        <f>SUM(C35:C42)</f>
        <v>0</v>
      </c>
      <c r="D43" s="210" t="e">
        <f t="shared" si="1"/>
        <v>#DIV/0!</v>
      </c>
    </row>
    <row r="45" spans="2:4" ht="12.75">
      <c r="B45" s="214"/>
      <c r="C45" s="215"/>
      <c r="D45" s="216"/>
    </row>
    <row r="46" spans="2:4" ht="15.75" customHeight="1">
      <c r="B46" s="257" t="s">
        <v>171</v>
      </c>
      <c r="C46" s="218"/>
      <c r="D46" s="219"/>
    </row>
    <row r="47" spans="2:4" ht="12.75" customHeight="1">
      <c r="B47" s="257"/>
      <c r="C47" s="220"/>
      <c r="D47" s="219"/>
    </row>
    <row r="48" spans="2:4" ht="15.75" customHeight="1">
      <c r="B48" s="257" t="s">
        <v>172</v>
      </c>
      <c r="C48" s="218"/>
      <c r="D48" s="219"/>
    </row>
    <row r="49" spans="2:4" ht="12.75" customHeight="1">
      <c r="B49" s="217"/>
      <c r="C49" s="221"/>
      <c r="D49" s="219"/>
    </row>
    <row r="50" spans="2:4" ht="18.75">
      <c r="B50" s="217" t="s">
        <v>145</v>
      </c>
      <c r="C50" s="221"/>
      <c r="D50" s="219"/>
    </row>
    <row r="51" spans="2:4" ht="15">
      <c r="B51" s="271" t="s">
        <v>146</v>
      </c>
      <c r="C51" s="272"/>
      <c r="D51" s="273"/>
    </row>
    <row r="52" spans="2:4" ht="15">
      <c r="B52" s="274" t="s">
        <v>147</v>
      </c>
      <c r="C52" s="275"/>
      <c r="D52" s="273"/>
    </row>
    <row r="53" spans="2:4" ht="15">
      <c r="B53" s="274" t="s">
        <v>148</v>
      </c>
      <c r="C53" s="275"/>
      <c r="D53" s="273"/>
    </row>
    <row r="54" spans="2:4" ht="7.5" customHeight="1">
      <c r="B54" s="222"/>
      <c r="C54" s="223"/>
      <c r="D54" s="224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7"/>
  <sheetViews>
    <sheetView tabSelected="1"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20.50390625" style="0" customWidth="1"/>
    <col min="2" max="2" width="6.375" style="0" customWidth="1"/>
    <col min="3" max="3" width="5.00390625" style="0" customWidth="1"/>
    <col min="4" max="4" width="68.00390625" style="0" customWidth="1"/>
    <col min="5" max="5" width="29.375" style="0" customWidth="1"/>
    <col min="6" max="6" width="19.875" style="0" customWidth="1"/>
  </cols>
  <sheetData>
    <row r="1" spans="1:6" ht="18.75">
      <c r="A1" s="15" t="s">
        <v>129</v>
      </c>
      <c r="B1" s="13"/>
      <c r="C1" s="13"/>
      <c r="D1" s="13"/>
      <c r="E1" s="13"/>
      <c r="F1" s="13"/>
    </row>
    <row r="2" spans="1:6" ht="9" customHeight="1">
      <c r="A2" s="13"/>
      <c r="B2" s="13"/>
      <c r="C2" s="13"/>
      <c r="D2" s="13"/>
      <c r="E2" s="13"/>
      <c r="F2" s="13"/>
    </row>
    <row r="3" spans="1:6" s="6" customFormat="1" ht="18.75">
      <c r="A3" s="15" t="s">
        <v>177</v>
      </c>
      <c r="B3" s="15"/>
      <c r="C3" s="15"/>
      <c r="D3" s="15"/>
      <c r="E3" s="15"/>
      <c r="F3" s="15"/>
    </row>
    <row r="4" spans="1:6" s="6" customFormat="1" ht="18.75">
      <c r="A4" s="15" t="s">
        <v>72</v>
      </c>
      <c r="B4" s="15"/>
      <c r="C4" s="15"/>
      <c r="D4" s="15"/>
      <c r="E4" s="15"/>
      <c r="F4" s="15"/>
    </row>
    <row r="5" spans="1:6" ht="9" customHeight="1">
      <c r="A5" s="13"/>
      <c r="B5" s="13"/>
      <c r="C5" s="13"/>
      <c r="D5" s="13"/>
      <c r="E5" s="13"/>
      <c r="F5" s="13"/>
    </row>
    <row r="6" spans="1:6" s="4" customFormat="1" ht="15.75">
      <c r="A6" s="17" t="s">
        <v>1</v>
      </c>
      <c r="B6" s="17"/>
      <c r="C6" s="17"/>
      <c r="D6" s="17"/>
      <c r="E6" s="17"/>
      <c r="F6" s="17"/>
    </row>
    <row r="7" spans="1:6" s="4" customFormat="1" ht="15.75">
      <c r="A7" s="17" t="s">
        <v>75</v>
      </c>
      <c r="B7" s="17"/>
      <c r="C7" s="17"/>
      <c r="D7" s="17"/>
      <c r="E7" s="17"/>
      <c r="F7" s="17"/>
    </row>
    <row r="8" spans="1:6" ht="9" customHeight="1">
      <c r="A8" s="13"/>
      <c r="B8" s="13"/>
      <c r="C8" s="13"/>
      <c r="D8" s="13"/>
      <c r="E8" s="13"/>
      <c r="F8" s="13"/>
    </row>
    <row r="9" spans="1:6" ht="15" customHeight="1">
      <c r="A9" s="278" t="s">
        <v>187</v>
      </c>
      <c r="B9" s="283"/>
      <c r="C9" s="282" t="s">
        <v>189</v>
      </c>
      <c r="D9" s="279"/>
      <c r="E9" s="17"/>
      <c r="F9" s="17"/>
    </row>
    <row r="10" spans="1:6" ht="9.75" customHeight="1">
      <c r="A10" s="18"/>
      <c r="B10" s="18"/>
      <c r="C10" s="18"/>
      <c r="D10" s="18"/>
      <c r="E10" s="18"/>
      <c r="F10" s="18"/>
    </row>
    <row r="11" spans="1:6" ht="15.75">
      <c r="A11" s="79" t="s">
        <v>2</v>
      </c>
      <c r="B11" s="80"/>
      <c r="C11" s="80"/>
      <c r="D11" s="80"/>
      <c r="E11" s="80"/>
      <c r="F11" s="81"/>
    </row>
    <row r="12" spans="1:6" s="1" customFormat="1" ht="15.75">
      <c r="A12" s="78" t="s">
        <v>3</v>
      </c>
      <c r="B12" s="82" t="s">
        <v>4</v>
      </c>
      <c r="C12" s="83"/>
      <c r="D12" s="83"/>
      <c r="E12" s="78" t="s">
        <v>178</v>
      </c>
      <c r="F12" s="84" t="s">
        <v>5</v>
      </c>
    </row>
    <row r="13" spans="1:6" ht="15.75">
      <c r="A13" s="85"/>
      <c r="B13" s="86" t="s">
        <v>76</v>
      </c>
      <c r="C13" s="87"/>
      <c r="D13" s="87"/>
      <c r="E13" s="87"/>
      <c r="F13" s="87"/>
    </row>
    <row r="14" spans="1:6" ht="19.5" customHeight="1">
      <c r="A14" s="88"/>
      <c r="B14" s="103"/>
      <c r="C14" s="90" t="s">
        <v>6</v>
      </c>
      <c r="D14" s="91"/>
      <c r="E14" s="129">
        <v>0</v>
      </c>
      <c r="F14" s="92">
        <f>E14/E$22</f>
        <v>0</v>
      </c>
    </row>
    <row r="15" spans="1:6" ht="19.5" customHeight="1">
      <c r="A15" s="88"/>
      <c r="B15" s="103"/>
      <c r="C15" s="93" t="s">
        <v>7</v>
      </c>
      <c r="D15" s="94"/>
      <c r="E15" s="110">
        <v>0</v>
      </c>
      <c r="F15" s="95">
        <f aca="true" t="shared" si="0" ref="F15:F21">E15/E$22</f>
        <v>0</v>
      </c>
    </row>
    <row r="16" spans="1:6" ht="19.5" customHeight="1">
      <c r="A16" s="88"/>
      <c r="B16" s="103"/>
      <c r="C16" s="93" t="s">
        <v>8</v>
      </c>
      <c r="D16" s="94"/>
      <c r="E16" s="110">
        <v>12962018</v>
      </c>
      <c r="F16" s="95">
        <f t="shared" si="0"/>
        <v>1</v>
      </c>
    </row>
    <row r="17" spans="1:6" ht="19.5" customHeight="1">
      <c r="A17" s="88"/>
      <c r="B17" s="89"/>
      <c r="C17" s="93" t="s">
        <v>9</v>
      </c>
      <c r="D17" s="94"/>
      <c r="E17" s="110">
        <v>0</v>
      </c>
      <c r="F17" s="95">
        <f t="shared" si="0"/>
        <v>0</v>
      </c>
    </row>
    <row r="18" spans="1:6" ht="19.5" customHeight="1">
      <c r="A18" s="88"/>
      <c r="B18" s="89"/>
      <c r="C18" s="93" t="s">
        <v>10</v>
      </c>
      <c r="D18" s="94"/>
      <c r="E18" s="110">
        <v>0</v>
      </c>
      <c r="F18" s="95">
        <f t="shared" si="0"/>
        <v>0</v>
      </c>
    </row>
    <row r="19" spans="1:6" ht="19.5" customHeight="1">
      <c r="A19" s="88"/>
      <c r="B19" s="103"/>
      <c r="C19" s="93" t="s">
        <v>11</v>
      </c>
      <c r="D19" s="94"/>
      <c r="E19" s="110">
        <v>0</v>
      </c>
      <c r="F19" s="95">
        <f t="shared" si="0"/>
        <v>0</v>
      </c>
    </row>
    <row r="20" spans="1:6" ht="19.5" customHeight="1">
      <c r="A20" s="88"/>
      <c r="B20" s="103"/>
      <c r="C20" s="93" t="s">
        <v>12</v>
      </c>
      <c r="D20" s="94"/>
      <c r="E20" s="110">
        <v>0</v>
      </c>
      <c r="F20" s="95">
        <f t="shared" si="0"/>
        <v>0</v>
      </c>
    </row>
    <row r="21" spans="1:6" ht="19.5" customHeight="1">
      <c r="A21" s="88"/>
      <c r="B21" s="103"/>
      <c r="C21" s="93" t="s">
        <v>13</v>
      </c>
      <c r="D21" s="94"/>
      <c r="E21" s="110">
        <v>0</v>
      </c>
      <c r="F21" s="95">
        <f t="shared" si="0"/>
        <v>0</v>
      </c>
    </row>
    <row r="22" spans="1:6" s="1" customFormat="1" ht="19.5" customHeight="1">
      <c r="A22" s="96">
        <v>21</v>
      </c>
      <c r="B22" s="97"/>
      <c r="C22" s="97" t="s">
        <v>77</v>
      </c>
      <c r="D22" s="98"/>
      <c r="E22" s="130">
        <f>SUM(E14:E21)</f>
        <v>12962018</v>
      </c>
      <c r="F22" s="100">
        <f>SUM(F14:F21)</f>
        <v>1</v>
      </c>
    </row>
    <row r="23" spans="1:6" ht="9" customHeight="1">
      <c r="A23" s="177"/>
      <c r="B23" s="177"/>
      <c r="C23" s="18"/>
      <c r="D23" s="18"/>
      <c r="E23" s="18"/>
      <c r="F23" s="18"/>
    </row>
    <row r="24" spans="1:6" ht="15.75">
      <c r="A24" s="175" t="s">
        <v>14</v>
      </c>
      <c r="B24" s="176"/>
      <c r="C24" s="80"/>
      <c r="D24" s="80"/>
      <c r="E24" s="80"/>
      <c r="F24" s="81"/>
    </row>
    <row r="25" spans="1:6" ht="15.75">
      <c r="A25" s="78" t="s">
        <v>15</v>
      </c>
      <c r="B25" s="82" t="s">
        <v>16</v>
      </c>
      <c r="C25" s="83"/>
      <c r="D25" s="83"/>
      <c r="E25" s="78" t="s">
        <v>178</v>
      </c>
      <c r="F25" s="84" t="s">
        <v>5</v>
      </c>
    </row>
    <row r="26" spans="1:6" s="1" customFormat="1" ht="9" customHeight="1">
      <c r="A26" s="101"/>
      <c r="B26" s="86"/>
      <c r="C26" s="86"/>
      <c r="D26" s="102"/>
      <c r="E26" s="102"/>
      <c r="F26" s="102"/>
    </row>
    <row r="27" spans="1:6" ht="19.5" customHeight="1">
      <c r="A27" s="104">
        <v>430</v>
      </c>
      <c r="B27" s="131" t="s">
        <v>78</v>
      </c>
      <c r="C27" s="90"/>
      <c r="D27" s="91"/>
      <c r="E27" s="129">
        <v>12962018</v>
      </c>
      <c r="F27" s="92">
        <f>E27/E29</f>
        <v>1</v>
      </c>
    </row>
    <row r="28" spans="1:6" ht="6.75" customHeight="1">
      <c r="A28" s="104"/>
      <c r="B28" s="226"/>
      <c r="C28" s="174"/>
      <c r="D28" s="174"/>
      <c r="E28" s="171"/>
      <c r="F28" s="95"/>
    </row>
    <row r="29" spans="1:6" s="1" customFormat="1" ht="19.5" customHeight="1">
      <c r="A29" s="96"/>
      <c r="B29" s="97"/>
      <c r="C29" s="97" t="s">
        <v>17</v>
      </c>
      <c r="D29" s="98"/>
      <c r="E29" s="130">
        <f>SUM(E27:E28)</f>
        <v>12962018</v>
      </c>
      <c r="F29" s="100">
        <f>SUM(F27:F28)</f>
        <v>1</v>
      </c>
    </row>
    <row r="30" spans="1:6" ht="25.5" customHeight="1">
      <c r="A30" s="18"/>
      <c r="B30" s="18"/>
      <c r="C30" s="18"/>
      <c r="D30" s="18"/>
      <c r="E30" s="18"/>
      <c r="F30" s="18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</sheetData>
  <sheetProtection/>
  <mergeCells count="2">
    <mergeCell ref="C9:D9"/>
    <mergeCell ref="A9:B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r:id="rId1"/>
  <headerFooter alignWithMargins="0">
    <oddHeader>&amp;L&amp;"Times New Roman,Regular"&amp;6&amp; SR-A3
&amp; Page &amp; 7
&amp; Revised 4-00</oddHeader>
    <oddFooter>&amp;L&amp;6&amp;D  &amp;T  &amp;Z&amp;F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34"/>
  <sheetViews>
    <sheetView zoomScale="75" zoomScaleNormal="75" zoomScalePageLayoutView="0" workbookViewId="0" topLeftCell="A1">
      <selection activeCell="C26" sqref="C26"/>
    </sheetView>
  </sheetViews>
  <sheetFormatPr defaultColWidth="9.00390625" defaultRowHeight="12.75"/>
  <cols>
    <col min="1" max="1" width="20.625" style="0" customWidth="1"/>
    <col min="2" max="2" width="87.00390625" style="0" customWidth="1"/>
    <col min="3" max="3" width="29.125" style="0" customWidth="1"/>
    <col min="4" max="4" width="19.625" style="0" customWidth="1"/>
    <col min="5" max="5" width="24.375" style="0" customWidth="1"/>
  </cols>
  <sheetData>
    <row r="1" spans="1:5" ht="9" customHeight="1">
      <c r="A1" s="13"/>
      <c r="B1" s="13"/>
      <c r="C1" s="13"/>
      <c r="D1" s="13"/>
      <c r="E1" s="14"/>
    </row>
    <row r="2" spans="1:5" ht="9" customHeight="1">
      <c r="A2" s="13"/>
      <c r="B2" s="13"/>
      <c r="C2" s="13"/>
      <c r="D2" s="13"/>
      <c r="E2" s="14"/>
    </row>
    <row r="3" spans="1:5" ht="18.75" customHeight="1">
      <c r="A3" s="15" t="s">
        <v>129</v>
      </c>
      <c r="B3" s="13"/>
      <c r="C3" s="13"/>
      <c r="D3" s="13"/>
      <c r="E3" s="14"/>
    </row>
    <row r="4" spans="1:5" ht="9" customHeight="1">
      <c r="A4" s="13"/>
      <c r="B4" s="13"/>
      <c r="C4" s="13"/>
      <c r="D4" s="13"/>
      <c r="E4" s="14"/>
    </row>
    <row r="5" spans="1:5" s="6" customFormat="1" ht="18.75">
      <c r="A5" s="15" t="s">
        <v>177</v>
      </c>
      <c r="B5" s="15"/>
      <c r="C5" s="15"/>
      <c r="D5" s="15"/>
      <c r="E5" s="16"/>
    </row>
    <row r="6" spans="1:5" s="6" customFormat="1" ht="18.75">
      <c r="A6" s="15" t="s">
        <v>72</v>
      </c>
      <c r="B6" s="15"/>
      <c r="C6" s="15"/>
      <c r="D6" s="15"/>
      <c r="E6" s="16"/>
    </row>
    <row r="7" spans="1:5" ht="9" customHeight="1">
      <c r="A7" s="13"/>
      <c r="B7" s="13"/>
      <c r="C7" s="13"/>
      <c r="D7" s="13"/>
      <c r="E7" s="14"/>
    </row>
    <row r="8" spans="1:5" s="4" customFormat="1" ht="15.75">
      <c r="A8" s="17" t="s">
        <v>19</v>
      </c>
      <c r="B8" s="17"/>
      <c r="C8" s="17"/>
      <c r="D8" s="17"/>
      <c r="E8" s="18"/>
    </row>
    <row r="9" spans="1:5" s="4" customFormat="1" ht="15.75">
      <c r="A9" s="17" t="s">
        <v>33</v>
      </c>
      <c r="B9" s="17"/>
      <c r="C9" s="17"/>
      <c r="D9" s="17"/>
      <c r="E9" s="18"/>
    </row>
    <row r="10" spans="1:5" ht="9" customHeight="1">
      <c r="A10" s="13"/>
      <c r="B10" s="13"/>
      <c r="C10" s="13"/>
      <c r="D10" s="13"/>
      <c r="E10" s="14"/>
    </row>
    <row r="11" spans="1:5" ht="15.75">
      <c r="A11" s="269" t="s">
        <v>89</v>
      </c>
      <c r="B11" s="270" t="s">
        <v>189</v>
      </c>
      <c r="C11" s="17"/>
      <c r="D11" s="17"/>
      <c r="E11" s="18"/>
    </row>
    <row r="12" spans="1:5" ht="9.75" customHeight="1">
      <c r="A12" s="18"/>
      <c r="B12" s="18"/>
      <c r="C12" s="18"/>
      <c r="D12" s="18"/>
      <c r="E12" s="18"/>
    </row>
    <row r="13" spans="1:5" ht="15.75">
      <c r="A13" s="79" t="s">
        <v>20</v>
      </c>
      <c r="B13" s="80"/>
      <c r="C13" s="80"/>
      <c r="D13" s="81"/>
      <c r="E13" s="18"/>
    </row>
    <row r="14" spans="1:5" s="1" customFormat="1" ht="15.75">
      <c r="A14" s="78" t="s">
        <v>21</v>
      </c>
      <c r="B14" s="82" t="s">
        <v>22</v>
      </c>
      <c r="C14" s="78" t="s">
        <v>178</v>
      </c>
      <c r="D14" s="84" t="s">
        <v>5</v>
      </c>
      <c r="E14" s="126"/>
    </row>
    <row r="15" spans="1:5" ht="20.25" customHeight="1">
      <c r="A15" s="117">
        <v>1</v>
      </c>
      <c r="B15" s="106" t="s">
        <v>73</v>
      </c>
      <c r="C15" s="132"/>
      <c r="D15" s="133"/>
      <c r="E15" s="18"/>
    </row>
    <row r="16" spans="1:5" s="8" customFormat="1" ht="20.25" customHeight="1">
      <c r="A16" s="118" t="s">
        <v>61</v>
      </c>
      <c r="B16" s="113" t="s">
        <v>66</v>
      </c>
      <c r="C16" s="109">
        <v>0</v>
      </c>
      <c r="D16" s="95">
        <f>C16/C$29</f>
        <v>0</v>
      </c>
      <c r="E16" s="103"/>
    </row>
    <row r="17" spans="1:5" ht="20.25" customHeight="1">
      <c r="A17" s="118" t="s">
        <v>62</v>
      </c>
      <c r="B17" s="113" t="s">
        <v>67</v>
      </c>
      <c r="C17" s="110">
        <v>6558570</v>
      </c>
      <c r="D17" s="95">
        <f aca="true" t="shared" si="0" ref="D17:D28">C17/C$29</f>
        <v>0.5059837133384631</v>
      </c>
      <c r="E17" s="18"/>
    </row>
    <row r="18" spans="1:5" ht="20.25" customHeight="1">
      <c r="A18" s="118" t="s">
        <v>63</v>
      </c>
      <c r="B18" s="113" t="s">
        <v>68</v>
      </c>
      <c r="C18" s="110">
        <v>1465822</v>
      </c>
      <c r="D18" s="95">
        <f t="shared" si="0"/>
        <v>0.11308594078483766</v>
      </c>
      <c r="E18" s="18"/>
    </row>
    <row r="19" spans="1:5" ht="20.25" customHeight="1">
      <c r="A19" s="118" t="s">
        <v>64</v>
      </c>
      <c r="B19" s="113" t="s">
        <v>69</v>
      </c>
      <c r="C19" s="110">
        <v>1878613</v>
      </c>
      <c r="D19" s="95">
        <f t="shared" si="0"/>
        <v>0.14493213942458652</v>
      </c>
      <c r="E19" s="18"/>
    </row>
    <row r="20" spans="1:5" ht="20.25" customHeight="1">
      <c r="A20" s="118" t="s">
        <v>65</v>
      </c>
      <c r="B20" s="113" t="s">
        <v>70</v>
      </c>
      <c r="C20" s="110">
        <v>100000</v>
      </c>
      <c r="D20" s="95">
        <f t="shared" si="0"/>
        <v>0.007714848104670121</v>
      </c>
      <c r="E20" s="18"/>
    </row>
    <row r="21" spans="1:5" ht="20.25" customHeight="1">
      <c r="A21" s="118"/>
      <c r="B21" s="111" t="s">
        <v>74</v>
      </c>
      <c r="C21" s="99">
        <f>SUM(C16:C20)</f>
        <v>10003005</v>
      </c>
      <c r="D21" s="134">
        <f t="shared" si="0"/>
        <v>0.7717166416525575</v>
      </c>
      <c r="E21" s="18"/>
    </row>
    <row r="22" spans="1:5" ht="20.25" customHeight="1">
      <c r="A22" s="118">
        <v>2</v>
      </c>
      <c r="B22" s="113" t="s">
        <v>23</v>
      </c>
      <c r="C22" s="114">
        <v>1159963</v>
      </c>
      <c r="D22" s="92">
        <f t="shared" si="0"/>
        <v>0.08948938352037468</v>
      </c>
      <c r="E22" s="18"/>
    </row>
    <row r="23" spans="1:5" ht="20.25" customHeight="1">
      <c r="A23" s="118">
        <v>3</v>
      </c>
      <c r="B23" s="113" t="s">
        <v>18</v>
      </c>
      <c r="C23" s="110">
        <v>0</v>
      </c>
      <c r="D23" s="95">
        <f t="shared" si="0"/>
        <v>0</v>
      </c>
      <c r="E23" s="18"/>
    </row>
    <row r="24" spans="1:5" ht="20.25" customHeight="1">
      <c r="A24" s="118">
        <v>4</v>
      </c>
      <c r="B24" s="113" t="s">
        <v>24</v>
      </c>
      <c r="C24" s="110">
        <v>1250588</v>
      </c>
      <c r="D24" s="95">
        <f t="shared" si="0"/>
        <v>0.09648096461523198</v>
      </c>
      <c r="E24" s="18"/>
    </row>
    <row r="25" spans="1:5" ht="20.25" customHeight="1">
      <c r="A25" s="118">
        <v>5</v>
      </c>
      <c r="B25" s="113" t="s">
        <v>25</v>
      </c>
      <c r="C25" s="110">
        <v>278462</v>
      </c>
      <c r="D25" s="95">
        <f t="shared" si="0"/>
        <v>0.021482920329226513</v>
      </c>
      <c r="E25" s="18"/>
    </row>
    <row r="26" spans="1:5" ht="20.25" customHeight="1">
      <c r="A26" s="118">
        <v>6</v>
      </c>
      <c r="B26" s="113" t="s">
        <v>26</v>
      </c>
      <c r="C26" s="110">
        <v>3000</v>
      </c>
      <c r="D26" s="95">
        <f t="shared" si="0"/>
        <v>0.00023144544314010365</v>
      </c>
      <c r="E26" s="18"/>
    </row>
    <row r="27" spans="1:5" ht="20.25" customHeight="1">
      <c r="A27" s="118">
        <v>7</v>
      </c>
      <c r="B27" s="113" t="s">
        <v>27</v>
      </c>
      <c r="C27" s="110">
        <v>32000</v>
      </c>
      <c r="D27" s="95">
        <f t="shared" si="0"/>
        <v>0.002468751393494439</v>
      </c>
      <c r="E27" s="18"/>
    </row>
    <row r="28" spans="1:5" ht="20.25" customHeight="1">
      <c r="A28" s="88">
        <v>8</v>
      </c>
      <c r="B28" s="178" t="s">
        <v>28</v>
      </c>
      <c r="C28" s="173">
        <v>235000</v>
      </c>
      <c r="D28" s="95">
        <f t="shared" si="0"/>
        <v>0.018129893045974784</v>
      </c>
      <c r="E28" s="170"/>
    </row>
    <row r="29" spans="1:5" s="1" customFormat="1" ht="20.25" customHeight="1">
      <c r="A29" s="78"/>
      <c r="B29" s="84" t="s">
        <v>29</v>
      </c>
      <c r="C29" s="105">
        <f>C21+C22+C23+C24+C25+C26+C27+C28</f>
        <v>12962018</v>
      </c>
      <c r="D29" s="135">
        <f>D21+D22+D23+D24+D25+D26+D27+D28</f>
        <v>1</v>
      </c>
      <c r="E29" s="126"/>
    </row>
    <row r="30" spans="1:5" ht="18" customHeight="1">
      <c r="A30" s="18"/>
      <c r="B30" s="18"/>
      <c r="C30" s="18"/>
      <c r="D30" s="18"/>
      <c r="E30" s="18"/>
    </row>
    <row r="31" spans="1:5" ht="15.75">
      <c r="A31" s="18"/>
      <c r="B31" s="264" t="s">
        <v>155</v>
      </c>
      <c r="C31" s="265"/>
      <c r="D31" s="18"/>
      <c r="E31" s="18"/>
    </row>
    <row r="32" spans="1:5" ht="15.75">
      <c r="A32" s="18"/>
      <c r="B32" s="265" t="s">
        <v>153</v>
      </c>
      <c r="C32" s="265">
        <f>'Schedule A - II'!E22</f>
        <v>12962018</v>
      </c>
      <c r="D32" s="18"/>
      <c r="E32" s="18"/>
    </row>
    <row r="33" spans="1:5" ht="16.5" thickBot="1">
      <c r="A33" s="4"/>
      <c r="B33" s="266" t="s">
        <v>154</v>
      </c>
      <c r="C33" s="267">
        <f>+C29-C32</f>
        <v>0</v>
      </c>
      <c r="D33" s="4"/>
      <c r="E33" s="4"/>
    </row>
    <row r="34" spans="1:5" ht="15.75">
      <c r="A34" s="4"/>
      <c r="B34" s="4"/>
      <c r="C34" s="4"/>
      <c r="D34" s="4"/>
      <c r="E34" s="4"/>
    </row>
  </sheetData>
  <sheetProtection/>
  <printOptions horizontalCentered="1"/>
  <pageMargins left="0.25" right="0.25" top="0.5" bottom="0.25" header="0.25" footer="0.15"/>
  <pageSetup horizontalDpi="600" verticalDpi="600" orientation="landscape" scale="95" r:id="rId1"/>
  <headerFooter alignWithMargins="0">
    <oddHeader>&amp;L&amp;6&amp; SR-A3
&amp; Page &amp; 8
&amp; Revised 2-96</oddHeader>
    <oddFooter>&amp;L&amp;6Revised:  19 April 2011   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6" customFormat="1" ht="18.75">
      <c r="A2" s="15" t="s">
        <v>97</v>
      </c>
      <c r="B2" s="15"/>
      <c r="C2" s="15"/>
    </row>
    <row r="3" spans="1:3" s="6" customFormat="1" ht="18.75">
      <c r="A3" s="15" t="s">
        <v>72</v>
      </c>
      <c r="B3" s="15"/>
      <c r="C3" s="15"/>
    </row>
    <row r="4" spans="1:3" ht="12.75">
      <c r="A4" s="13" t="s">
        <v>123</v>
      </c>
      <c r="B4" s="13"/>
      <c r="C4" s="13"/>
    </row>
    <row r="5" spans="1:3" s="4" customFormat="1" ht="15.75">
      <c r="A5" s="17" t="s">
        <v>30</v>
      </c>
      <c r="B5" s="17"/>
      <c r="C5" s="17"/>
    </row>
    <row r="6" spans="1:3" s="4" customFormat="1" ht="15.75">
      <c r="A6" s="17" t="s">
        <v>31</v>
      </c>
      <c r="B6" s="17"/>
      <c r="C6" s="17"/>
    </row>
    <row r="7" spans="1:3" ht="12.75">
      <c r="A7" s="13"/>
      <c r="B7" s="13"/>
      <c r="C7" s="13"/>
    </row>
    <row r="8" spans="1:3" ht="12.75">
      <c r="A8" s="63" t="s">
        <v>90</v>
      </c>
      <c r="B8" s="13"/>
      <c r="C8" s="13"/>
    </row>
    <row r="9" spans="1:3" ht="12.75">
      <c r="A9" s="14"/>
      <c r="B9" s="14"/>
      <c r="C9" s="14"/>
    </row>
    <row r="10" spans="1:3" s="1" customFormat="1" ht="18" customHeight="1">
      <c r="A10" s="39" t="s">
        <v>32</v>
      </c>
      <c r="B10" s="20" t="s">
        <v>98</v>
      </c>
      <c r="C10" s="21" t="s">
        <v>5</v>
      </c>
    </row>
    <row r="11" spans="1:3" s="1" customFormat="1" ht="23.25" customHeight="1">
      <c r="A11" s="34" t="s">
        <v>99</v>
      </c>
      <c r="B11" s="22"/>
      <c r="C11" s="23"/>
    </row>
    <row r="12" spans="1:3" s="1" customFormat="1" ht="23.25" customHeight="1">
      <c r="A12" s="35" t="s">
        <v>34</v>
      </c>
      <c r="B12" s="36"/>
      <c r="C12" s="37"/>
    </row>
    <row r="13" spans="1:3" s="1" customFormat="1" ht="23.25" customHeight="1">
      <c r="A13" s="24" t="s">
        <v>100</v>
      </c>
      <c r="B13" s="36">
        <f>B11-B12</f>
        <v>0</v>
      </c>
      <c r="C13" s="37"/>
    </row>
    <row r="14" spans="1:3" s="1" customFormat="1" ht="23.25" customHeight="1">
      <c r="A14" s="35" t="s">
        <v>102</v>
      </c>
      <c r="B14" s="41"/>
      <c r="C14" s="37"/>
    </row>
    <row r="15" spans="1:3" ht="16.5" customHeight="1">
      <c r="A15" s="68" t="s">
        <v>104</v>
      </c>
      <c r="B15" s="65"/>
      <c r="C15" s="70" t="e">
        <f aca="true" t="shared" si="0" ref="C15:C39">B15/B$41</f>
        <v>#DIV/0!</v>
      </c>
    </row>
    <row r="16" spans="1:3" ht="16.5" customHeight="1">
      <c r="A16" s="68" t="s">
        <v>35</v>
      </c>
      <c r="B16" s="32"/>
      <c r="C16" s="70" t="e">
        <f t="shared" si="0"/>
        <v>#DIV/0!</v>
      </c>
    </row>
    <row r="17" spans="1:3" ht="16.5" customHeight="1">
      <c r="A17" s="67" t="s">
        <v>91</v>
      </c>
      <c r="B17" s="32"/>
      <c r="C17" s="33" t="e">
        <f t="shared" si="0"/>
        <v>#DIV/0!</v>
      </c>
    </row>
    <row r="18" spans="1:3" ht="16.5" customHeight="1">
      <c r="A18" s="67" t="s">
        <v>115</v>
      </c>
      <c r="B18" s="32"/>
      <c r="C18" s="33" t="e">
        <f t="shared" si="0"/>
        <v>#DIV/0!</v>
      </c>
    </row>
    <row r="19" spans="1:3" ht="16.5" customHeight="1">
      <c r="A19" s="67" t="s">
        <v>36</v>
      </c>
      <c r="B19" s="32"/>
      <c r="C19" s="33" t="e">
        <f t="shared" si="0"/>
        <v>#DIV/0!</v>
      </c>
    </row>
    <row r="20" spans="1:3" ht="16.5" customHeight="1">
      <c r="A20" s="67" t="s">
        <v>38</v>
      </c>
      <c r="B20" s="32"/>
      <c r="C20" s="33" t="e">
        <f t="shared" si="0"/>
        <v>#DIV/0!</v>
      </c>
    </row>
    <row r="21" spans="1:3" ht="16.5" customHeight="1">
      <c r="A21" s="67" t="s">
        <v>105</v>
      </c>
      <c r="B21" s="32"/>
      <c r="C21" s="33" t="e">
        <f t="shared" si="0"/>
        <v>#DIV/0!</v>
      </c>
    </row>
    <row r="22" spans="1:3" ht="16.5" customHeight="1">
      <c r="A22" s="68" t="s">
        <v>92</v>
      </c>
      <c r="B22" s="32"/>
      <c r="C22" s="33" t="e">
        <f t="shared" si="0"/>
        <v>#DIV/0!</v>
      </c>
    </row>
    <row r="23" spans="1:3" ht="16.5" customHeight="1">
      <c r="A23" s="67" t="s">
        <v>93</v>
      </c>
      <c r="B23" s="32"/>
      <c r="C23" s="33" t="e">
        <f t="shared" si="0"/>
        <v>#DIV/0!</v>
      </c>
    </row>
    <row r="24" spans="1:3" ht="16.5" customHeight="1">
      <c r="A24" s="67" t="s">
        <v>116</v>
      </c>
      <c r="B24" s="32"/>
      <c r="C24" s="33" t="e">
        <f t="shared" si="0"/>
        <v>#DIV/0!</v>
      </c>
    </row>
    <row r="25" spans="1:3" ht="16.5" customHeight="1">
      <c r="A25" s="67" t="s">
        <v>106</v>
      </c>
      <c r="B25" s="32"/>
      <c r="C25" s="33" t="e">
        <f t="shared" si="0"/>
        <v>#DIV/0!</v>
      </c>
    </row>
    <row r="26" spans="1:3" ht="16.5" customHeight="1">
      <c r="A26" s="67" t="s">
        <v>107</v>
      </c>
      <c r="B26" s="32"/>
      <c r="C26" s="33" t="e">
        <f t="shared" si="0"/>
        <v>#DIV/0!</v>
      </c>
    </row>
    <row r="27" spans="1:3" ht="16.5" customHeight="1">
      <c r="A27" s="67" t="s">
        <v>108</v>
      </c>
      <c r="B27" s="32"/>
      <c r="C27" s="33" t="e">
        <f t="shared" si="0"/>
        <v>#DIV/0!</v>
      </c>
    </row>
    <row r="28" spans="1:3" ht="16.5" customHeight="1">
      <c r="A28" s="67" t="s">
        <v>37</v>
      </c>
      <c r="B28" s="32"/>
      <c r="C28" s="33" t="e">
        <f t="shared" si="0"/>
        <v>#DIV/0!</v>
      </c>
    </row>
    <row r="29" spans="1:3" ht="16.5" customHeight="1">
      <c r="A29" s="67" t="s">
        <v>96</v>
      </c>
      <c r="B29" s="32"/>
      <c r="C29" s="33" t="e">
        <f t="shared" si="0"/>
        <v>#DIV/0!</v>
      </c>
    </row>
    <row r="30" spans="1:3" ht="16.5" customHeight="1">
      <c r="A30" s="67" t="s">
        <v>39</v>
      </c>
      <c r="B30" s="32"/>
      <c r="C30" s="33" t="e">
        <f t="shared" si="0"/>
        <v>#DIV/0!</v>
      </c>
    </row>
    <row r="31" spans="1:3" ht="16.5" customHeight="1">
      <c r="A31" s="67" t="s">
        <v>109</v>
      </c>
      <c r="B31" s="32"/>
      <c r="C31" s="33" t="e">
        <f t="shared" si="0"/>
        <v>#DIV/0!</v>
      </c>
    </row>
    <row r="32" spans="1:3" ht="16.5" customHeight="1">
      <c r="A32" s="67" t="s">
        <v>110</v>
      </c>
      <c r="B32" s="32"/>
      <c r="C32" s="33" t="e">
        <f t="shared" si="0"/>
        <v>#DIV/0!</v>
      </c>
    </row>
    <row r="33" spans="1:3" ht="16.5" customHeight="1">
      <c r="A33" s="67" t="s">
        <v>111</v>
      </c>
      <c r="B33" s="32"/>
      <c r="C33" s="33" t="e">
        <f t="shared" si="0"/>
        <v>#DIV/0!</v>
      </c>
    </row>
    <row r="34" spans="1:3" ht="16.5" customHeight="1">
      <c r="A34" s="67" t="s">
        <v>112</v>
      </c>
      <c r="B34" s="32"/>
      <c r="C34" s="33" t="e">
        <f t="shared" si="0"/>
        <v>#DIV/0!</v>
      </c>
    </row>
    <row r="35" spans="1:3" ht="16.5" customHeight="1">
      <c r="A35" s="68" t="s">
        <v>40</v>
      </c>
      <c r="B35" s="32"/>
      <c r="C35" s="33" t="e">
        <f t="shared" si="0"/>
        <v>#DIV/0!</v>
      </c>
    </row>
    <row r="36" spans="1:3" ht="16.5" customHeight="1">
      <c r="A36" s="68" t="s">
        <v>41</v>
      </c>
      <c r="B36" s="32"/>
      <c r="C36" s="33" t="e">
        <f t="shared" si="0"/>
        <v>#DIV/0!</v>
      </c>
    </row>
    <row r="37" spans="1:3" ht="16.5" customHeight="1">
      <c r="A37" s="67" t="s">
        <v>113</v>
      </c>
      <c r="B37" s="32"/>
      <c r="C37" s="33" t="e">
        <f t="shared" si="0"/>
        <v>#DIV/0!</v>
      </c>
    </row>
    <row r="38" spans="1:3" ht="16.5" customHeight="1">
      <c r="A38" s="68" t="s">
        <v>94</v>
      </c>
      <c r="B38" s="32"/>
      <c r="C38" s="33" t="e">
        <f t="shared" si="0"/>
        <v>#DIV/0!</v>
      </c>
    </row>
    <row r="39" spans="1:3" ht="16.5" customHeight="1">
      <c r="A39" s="69" t="s">
        <v>114</v>
      </c>
      <c r="B39" s="27"/>
      <c r="C39" s="33" t="e">
        <f t="shared" si="0"/>
        <v>#DIV/0!</v>
      </c>
    </row>
    <row r="40" spans="1:3" ht="9" customHeight="1">
      <c r="A40" s="40"/>
      <c r="B40" s="26"/>
      <c r="C40" s="28"/>
    </row>
    <row r="41" spans="1:3" s="1" customFormat="1" ht="23.25" customHeight="1">
      <c r="A41" s="38" t="s">
        <v>103</v>
      </c>
      <c r="B41" s="25">
        <f>SUM(B15:B38)</f>
        <v>0</v>
      </c>
      <c r="C41" s="29" t="e">
        <f>SUM(C15:C38)</f>
        <v>#DIV/0!</v>
      </c>
    </row>
    <row r="42" spans="1:3" s="1" customFormat="1" ht="23.25" customHeight="1">
      <c r="A42" s="38" t="s">
        <v>71</v>
      </c>
      <c r="B42" s="25">
        <f>B13+B41</f>
        <v>0</v>
      </c>
      <c r="C42" s="23"/>
    </row>
    <row r="43" spans="1:3" s="1" customFormat="1" ht="23.25" customHeight="1">
      <c r="A43" s="38" t="s">
        <v>42</v>
      </c>
      <c r="B43" s="25"/>
      <c r="C43" s="23"/>
    </row>
    <row r="44" spans="1:3" s="1" customFormat="1" ht="23.25" customHeight="1">
      <c r="A44" s="30" t="s">
        <v>101</v>
      </c>
      <c r="B44" s="19">
        <f>B42-B43</f>
        <v>0</v>
      </c>
      <c r="C44" s="31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zoomScale="75" zoomScaleNormal="75" zoomScalePageLayoutView="0" workbookViewId="0" topLeftCell="A5">
      <selection activeCell="C26" sqref="C26"/>
    </sheetView>
  </sheetViews>
  <sheetFormatPr defaultColWidth="9.00390625" defaultRowHeight="12.75"/>
  <cols>
    <col min="1" max="1" width="88.875" style="0" customWidth="1"/>
    <col min="2" max="2" width="29.00390625" style="0" customWidth="1"/>
    <col min="3" max="3" width="20.875" style="0" customWidth="1"/>
    <col min="4" max="4" width="5.375" style="0" customWidth="1"/>
    <col min="5" max="5" width="61.875" style="0" customWidth="1"/>
  </cols>
  <sheetData>
    <row r="1" spans="1:5" ht="18.75" customHeight="1">
      <c r="A1" s="15" t="s">
        <v>129</v>
      </c>
      <c r="B1" s="66"/>
      <c r="C1" s="66"/>
      <c r="E1" s="147" t="s">
        <v>135</v>
      </c>
    </row>
    <row r="2" spans="1:3" ht="9" customHeight="1">
      <c r="A2" s="2"/>
      <c r="B2" s="2"/>
      <c r="C2" s="2"/>
    </row>
    <row r="3" spans="1:3" s="6" customFormat="1" ht="18.75">
      <c r="A3" s="15" t="s">
        <v>177</v>
      </c>
      <c r="B3" s="15"/>
      <c r="C3" s="15"/>
    </row>
    <row r="4" spans="1:3" s="6" customFormat="1" ht="18.75">
      <c r="A4" s="15" t="s">
        <v>124</v>
      </c>
      <c r="B4" s="15"/>
      <c r="C4" s="15"/>
    </row>
    <row r="5" spans="1:3" ht="8.25" customHeight="1">
      <c r="A5" s="13"/>
      <c r="B5" s="13"/>
      <c r="C5" s="13"/>
    </row>
    <row r="6" spans="1:3" s="4" customFormat="1" ht="15.75">
      <c r="A6" s="17" t="s">
        <v>30</v>
      </c>
      <c r="B6" s="17"/>
      <c r="C6" s="17"/>
    </row>
    <row r="7" spans="1:3" s="4" customFormat="1" ht="15.75">
      <c r="A7" s="17" t="s">
        <v>31</v>
      </c>
      <c r="B7" s="17"/>
      <c r="C7" s="17"/>
    </row>
    <row r="8" spans="1:3" ht="9" customHeight="1" thickBot="1">
      <c r="A8" s="13"/>
      <c r="B8" s="13"/>
      <c r="C8" s="13"/>
    </row>
    <row r="9" spans="1:5" ht="15.75" customHeight="1" thickBot="1">
      <c r="A9" s="268" t="s">
        <v>188</v>
      </c>
      <c r="B9" s="280"/>
      <c r="C9" s="281"/>
      <c r="E9" s="148" t="s">
        <v>136</v>
      </c>
    </row>
    <row r="10" spans="1:5" ht="9" customHeight="1">
      <c r="A10" s="18"/>
      <c r="B10" s="18"/>
      <c r="C10" s="18"/>
      <c r="E10" s="182"/>
    </row>
    <row r="11" spans="1:5" s="1" customFormat="1" ht="18" customHeight="1">
      <c r="A11" s="119" t="s">
        <v>32</v>
      </c>
      <c r="B11" s="120" t="s">
        <v>178</v>
      </c>
      <c r="C11" s="121" t="s">
        <v>5</v>
      </c>
      <c r="E11" s="149"/>
    </row>
    <row r="12" spans="1:5" s="1" customFormat="1" ht="19.5" customHeight="1">
      <c r="A12" s="122" t="s">
        <v>179</v>
      </c>
      <c r="B12" s="136">
        <v>543000</v>
      </c>
      <c r="C12" s="137"/>
      <c r="E12" s="145"/>
    </row>
    <row r="13" spans="1:5" s="1" customFormat="1" ht="18.75" customHeight="1">
      <c r="A13" s="123" t="s">
        <v>34</v>
      </c>
      <c r="B13" s="138">
        <v>0</v>
      </c>
      <c r="C13" s="139"/>
      <c r="E13" s="146"/>
    </row>
    <row r="14" spans="1:5" s="1" customFormat="1" ht="18.75" customHeight="1">
      <c r="A14" s="124" t="s">
        <v>180</v>
      </c>
      <c r="B14" s="138">
        <f>B12-B13</f>
        <v>543000</v>
      </c>
      <c r="C14" s="139"/>
      <c r="E14" s="146" t="s">
        <v>151</v>
      </c>
    </row>
    <row r="15" spans="1:5" s="1" customFormat="1" ht="18.75" customHeight="1">
      <c r="A15" s="123" t="s">
        <v>184</v>
      </c>
      <c r="B15" s="140"/>
      <c r="C15" s="139"/>
      <c r="E15" s="146"/>
    </row>
    <row r="16" spans="1:5" ht="16.5" customHeight="1">
      <c r="A16" s="141" t="s">
        <v>91</v>
      </c>
      <c r="B16" s="110">
        <v>8965397</v>
      </c>
      <c r="C16" s="95">
        <f aca="true" t="shared" si="0" ref="C16:C34">B16/B$36</f>
        <v>0.6912199372154916</v>
      </c>
      <c r="E16" s="146"/>
    </row>
    <row r="17" spans="1:5" ht="16.5" customHeight="1">
      <c r="A17" s="141" t="s">
        <v>117</v>
      </c>
      <c r="B17" s="110">
        <v>0</v>
      </c>
      <c r="C17" s="95">
        <f t="shared" si="0"/>
        <v>0</v>
      </c>
      <c r="E17" s="146"/>
    </row>
    <row r="18" spans="1:5" ht="16.5" customHeight="1">
      <c r="A18" s="141" t="s">
        <v>38</v>
      </c>
      <c r="B18" s="110">
        <v>100000</v>
      </c>
      <c r="C18" s="95">
        <f t="shared" si="0"/>
        <v>0.007709864239313569</v>
      </c>
      <c r="E18" s="146"/>
    </row>
    <row r="19" spans="1:5" ht="16.5" customHeight="1">
      <c r="A19" s="141" t="s">
        <v>36</v>
      </c>
      <c r="B19" s="110">
        <v>10000</v>
      </c>
      <c r="C19" s="95">
        <f t="shared" si="0"/>
        <v>0.0007709864239313569</v>
      </c>
      <c r="E19" s="146"/>
    </row>
    <row r="20" spans="1:5" ht="16.5" customHeight="1">
      <c r="A20" s="141" t="s">
        <v>105</v>
      </c>
      <c r="B20" s="110">
        <v>0</v>
      </c>
      <c r="C20" s="95">
        <f t="shared" si="0"/>
        <v>0</v>
      </c>
      <c r="E20" s="146"/>
    </row>
    <row r="21" spans="1:5" ht="16.5" customHeight="1">
      <c r="A21" s="141" t="s">
        <v>93</v>
      </c>
      <c r="B21" s="110">
        <v>450000</v>
      </c>
      <c r="C21" s="95">
        <f t="shared" si="0"/>
        <v>0.03469438907691106</v>
      </c>
      <c r="E21" s="146"/>
    </row>
    <row r="22" spans="1:5" ht="16.5" customHeight="1">
      <c r="A22" s="141" t="s">
        <v>118</v>
      </c>
      <c r="B22" s="110">
        <v>0</v>
      </c>
      <c r="C22" s="95">
        <f t="shared" si="0"/>
        <v>0</v>
      </c>
      <c r="E22" s="146"/>
    </row>
    <row r="23" spans="1:5" ht="16.5" customHeight="1">
      <c r="A23" s="141" t="s">
        <v>119</v>
      </c>
      <c r="B23" s="110">
        <v>50000</v>
      </c>
      <c r="C23" s="95">
        <f t="shared" si="0"/>
        <v>0.0038549321196567846</v>
      </c>
      <c r="E23" s="146"/>
    </row>
    <row r="24" spans="1:5" ht="16.5" customHeight="1">
      <c r="A24" s="141" t="s">
        <v>139</v>
      </c>
      <c r="B24" s="110">
        <v>200000</v>
      </c>
      <c r="C24" s="95">
        <f t="shared" si="0"/>
        <v>0.015419728478627139</v>
      </c>
      <c r="E24" s="146"/>
    </row>
    <row r="25" spans="1:5" ht="16.5" customHeight="1">
      <c r="A25" s="141" t="s">
        <v>120</v>
      </c>
      <c r="B25" s="110">
        <v>0</v>
      </c>
      <c r="C25" s="95">
        <f t="shared" si="0"/>
        <v>0</v>
      </c>
      <c r="E25" s="146"/>
    </row>
    <row r="26" spans="1:5" ht="16.5" customHeight="1">
      <c r="A26" s="141" t="s">
        <v>96</v>
      </c>
      <c r="B26" s="110">
        <v>0</v>
      </c>
      <c r="C26" s="95">
        <f t="shared" si="0"/>
        <v>0</v>
      </c>
      <c r="E26" s="146"/>
    </row>
    <row r="27" spans="1:5" ht="16.5" customHeight="1">
      <c r="A27" s="141" t="s">
        <v>37</v>
      </c>
      <c r="B27" s="110">
        <v>20000</v>
      </c>
      <c r="C27" s="95">
        <f t="shared" si="0"/>
        <v>0.0015419728478627138</v>
      </c>
      <c r="E27" s="146"/>
    </row>
    <row r="28" spans="1:5" ht="16.5" customHeight="1">
      <c r="A28" s="141" t="s">
        <v>39</v>
      </c>
      <c r="B28" s="172">
        <v>200000</v>
      </c>
      <c r="C28" s="95">
        <f t="shared" si="0"/>
        <v>0.015419728478627139</v>
      </c>
      <c r="D28" s="66"/>
      <c r="E28" s="169"/>
    </row>
    <row r="29" spans="1:5" ht="16.5" customHeight="1">
      <c r="A29" s="141" t="s">
        <v>138</v>
      </c>
      <c r="B29" s="110">
        <v>20000</v>
      </c>
      <c r="C29" s="95">
        <f t="shared" si="0"/>
        <v>0.0015419728478627138</v>
      </c>
      <c r="E29" s="146"/>
    </row>
    <row r="30" spans="1:5" ht="16.5" customHeight="1">
      <c r="A30" s="141" t="s">
        <v>121</v>
      </c>
      <c r="B30" s="110">
        <v>150000</v>
      </c>
      <c r="C30" s="95">
        <f t="shared" si="0"/>
        <v>0.011564796358970354</v>
      </c>
      <c r="E30" s="146"/>
    </row>
    <row r="31" spans="1:5" ht="16.5" customHeight="1">
      <c r="A31" s="141" t="s">
        <v>134</v>
      </c>
      <c r="B31" s="110">
        <v>260000</v>
      </c>
      <c r="C31" s="95">
        <f t="shared" si="0"/>
        <v>0.02004564702221528</v>
      </c>
      <c r="E31" s="146"/>
    </row>
    <row r="32" spans="1:5" ht="16.5" customHeight="1">
      <c r="A32" s="141" t="s">
        <v>122</v>
      </c>
      <c r="B32" s="110">
        <v>740000</v>
      </c>
      <c r="C32" s="95">
        <f t="shared" si="0"/>
        <v>0.057052995370920415</v>
      </c>
      <c r="E32" s="146"/>
    </row>
    <row r="33" spans="1:5" ht="16.5" customHeight="1">
      <c r="A33" s="141" t="s">
        <v>113</v>
      </c>
      <c r="B33" s="110">
        <v>5000</v>
      </c>
      <c r="C33" s="95">
        <f t="shared" si="0"/>
        <v>0.00038549321196567845</v>
      </c>
      <c r="E33" s="146"/>
    </row>
    <row r="34" spans="1:5" ht="16.5" customHeight="1">
      <c r="A34" s="142" t="s">
        <v>114</v>
      </c>
      <c r="B34" s="114">
        <v>1800000</v>
      </c>
      <c r="C34" s="95">
        <f t="shared" si="0"/>
        <v>0.13877755630764424</v>
      </c>
      <c r="E34" s="146" t="s">
        <v>150</v>
      </c>
    </row>
    <row r="35" spans="1:5" ht="8.25" customHeight="1">
      <c r="A35" s="186"/>
      <c r="B35" s="91"/>
      <c r="C35" s="95"/>
      <c r="E35" s="225"/>
    </row>
    <row r="36" spans="1:5" s="1" customFormat="1" ht="18.75" customHeight="1">
      <c r="A36" s="125" t="s">
        <v>181</v>
      </c>
      <c r="B36" s="143">
        <f>SUM(B16:B35)</f>
        <v>12970397</v>
      </c>
      <c r="C36" s="127">
        <f>SUM(C16:C34)</f>
        <v>1</v>
      </c>
      <c r="E36" s="149"/>
    </row>
    <row r="37" spans="1:5" s="1" customFormat="1" ht="18.75" customHeight="1">
      <c r="A37" s="125" t="s">
        <v>71</v>
      </c>
      <c r="B37" s="143">
        <f>B14+B36</f>
        <v>13513397</v>
      </c>
      <c r="C37" s="137"/>
      <c r="E37" s="146" t="s">
        <v>150</v>
      </c>
    </row>
    <row r="38" spans="1:5" s="1" customFormat="1" ht="18.75" customHeight="1">
      <c r="A38" s="125" t="s">
        <v>183</v>
      </c>
      <c r="B38" s="143">
        <f>'Schedule A - II'!E22</f>
        <v>12962018</v>
      </c>
      <c r="C38" s="137"/>
      <c r="E38" s="146" t="s">
        <v>152</v>
      </c>
    </row>
    <row r="39" spans="1:5" s="1" customFormat="1" ht="18.75" customHeight="1">
      <c r="A39" s="128" t="s">
        <v>182</v>
      </c>
      <c r="B39" s="130">
        <f>B37-B38</f>
        <v>551379</v>
      </c>
      <c r="C39" s="144"/>
      <c r="E39" s="146" t="s">
        <v>150</v>
      </c>
    </row>
    <row r="40" spans="1:3" ht="12.75">
      <c r="A40" s="14"/>
      <c r="B40" s="14"/>
      <c r="C40" s="14"/>
    </row>
    <row r="41" spans="1:3" ht="12.75">
      <c r="A41" s="14"/>
      <c r="B41" s="14"/>
      <c r="C41" s="14"/>
    </row>
    <row r="42" spans="1:3" ht="12.75">
      <c r="A42" s="14"/>
      <c r="B42" s="14"/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</sheetData>
  <sheetProtection/>
  <mergeCells count="1">
    <mergeCell ref="B9:C9"/>
  </mergeCells>
  <printOptions horizontalCentered="1" verticalCentered="1"/>
  <pageMargins left="0" right="0" top="0.2" bottom="0.2" header="0.25" footer="0.15"/>
  <pageSetup horizontalDpi="600" verticalDpi="600" orientation="landscape" scale="85" r:id="rId1"/>
  <headerFooter alignWithMargins="0">
    <oddHeader>&amp;L&amp;"Times New Roman,Regular"&amp;6&amp; SR-A3
&amp; Page &amp; 9
&amp; Revised 3-2004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2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</row>
    <row r="11" spans="1:12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</row>
    <row r="12" spans="1:12" ht="23.25" customHeight="1">
      <c r="A12" s="62" t="s">
        <v>79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</row>
    <row r="13" spans="1:12" ht="18" customHeight="1">
      <c r="A13" s="151" t="s">
        <v>51</v>
      </c>
      <c r="B13" s="152"/>
      <c r="C13" s="153"/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f>SUM(D13:K13)</f>
        <v>0</v>
      </c>
    </row>
    <row r="14" spans="1:12" s="8" customFormat="1" ht="18" customHeight="1">
      <c r="A14" s="151" t="s">
        <v>52</v>
      </c>
      <c r="B14" s="152"/>
      <c r="C14" s="153"/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f aca="true" t="shared" si="0" ref="L14:L20">SUM(D14:K14)</f>
        <v>0</v>
      </c>
    </row>
    <row r="15" spans="1:12" s="8" customFormat="1" ht="18" customHeight="1">
      <c r="A15" s="151" t="s">
        <v>53</v>
      </c>
      <c r="B15" s="152"/>
      <c r="C15" s="153"/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f t="shared" si="0"/>
        <v>0</v>
      </c>
    </row>
    <row r="16" spans="1:12" s="8" customFormat="1" ht="18" customHeight="1">
      <c r="A16" s="151" t="s">
        <v>54</v>
      </c>
      <c r="B16" s="152"/>
      <c r="C16" s="153"/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f t="shared" si="0"/>
        <v>0</v>
      </c>
    </row>
    <row r="17" spans="1:12" s="8" customFormat="1" ht="18" customHeight="1">
      <c r="A17" s="151" t="s">
        <v>55</v>
      </c>
      <c r="B17" s="152"/>
      <c r="C17" s="153"/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f t="shared" si="0"/>
        <v>0</v>
      </c>
    </row>
    <row r="18" spans="1:12" s="8" customFormat="1" ht="18" customHeight="1">
      <c r="A18" s="151" t="s">
        <v>56</v>
      </c>
      <c r="B18" s="152"/>
      <c r="C18" s="153"/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f t="shared" si="0"/>
        <v>0</v>
      </c>
    </row>
    <row r="19" spans="1:12" s="8" customFormat="1" ht="18" customHeight="1">
      <c r="A19" s="151" t="s">
        <v>81</v>
      </c>
      <c r="B19" s="152"/>
      <c r="C19" s="153"/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f t="shared" si="0"/>
        <v>0</v>
      </c>
    </row>
    <row r="20" spans="1:12" ht="18" customHeight="1">
      <c r="A20" s="151" t="s">
        <v>57</v>
      </c>
      <c r="B20" s="179" t="s">
        <v>95</v>
      </c>
      <c r="C20" s="155"/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f t="shared" si="0"/>
        <v>0</v>
      </c>
    </row>
    <row r="21" spans="1:14" ht="19.5" customHeight="1" thickBot="1">
      <c r="A21" s="53" t="s">
        <v>85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75">
        <f>SUM(D21:K21)</f>
        <v>0</v>
      </c>
    </row>
    <row r="22" spans="1:12" s="150" customFormat="1" ht="19.5" customHeight="1" thickBot="1">
      <c r="A22" s="180" t="s">
        <v>133</v>
      </c>
      <c r="B22" s="181"/>
      <c r="C22" s="158"/>
      <c r="D22" s="159">
        <f>+D21</f>
        <v>0</v>
      </c>
      <c r="E22" s="160">
        <f>+E21</f>
        <v>0</v>
      </c>
      <c r="F22" s="291">
        <f>+F21+G21</f>
        <v>0</v>
      </c>
      <c r="G22" s="292"/>
      <c r="H22" s="291">
        <f>+H21+I21</f>
        <v>0</v>
      </c>
      <c r="I22" s="292"/>
      <c r="J22" s="161">
        <f>J21</f>
        <v>0</v>
      </c>
      <c r="K22" s="159">
        <f>+K21</f>
        <v>0</v>
      </c>
      <c r="L22" s="159">
        <f>SUM(D22:K22)</f>
        <v>0</v>
      </c>
    </row>
    <row r="23" spans="1:12" ht="27.75" customHeight="1" thickBot="1">
      <c r="A23" s="53" t="s">
        <v>58</v>
      </c>
      <c r="B23" s="60"/>
      <c r="C23" s="74" t="s">
        <v>131</v>
      </c>
      <c r="D23" s="45">
        <f>'Schedule B - II'!C21</f>
        <v>10003005</v>
      </c>
      <c r="E23" s="45">
        <f>'Schedule B - II'!C22</f>
        <v>1159963</v>
      </c>
      <c r="F23" s="77">
        <f>'Schedule B - II'!C23</f>
        <v>0</v>
      </c>
      <c r="G23" s="77">
        <f>'Schedule B - II'!C24</f>
        <v>1250588</v>
      </c>
      <c r="H23" s="77">
        <f>'Schedule B - II'!C25</f>
        <v>278462</v>
      </c>
      <c r="I23" s="77">
        <f>'Schedule B - II'!C26</f>
        <v>3000</v>
      </c>
      <c r="J23" s="45">
        <f>'Schedule B - II'!C27</f>
        <v>32000</v>
      </c>
      <c r="K23" s="45">
        <f>'Schedule B - II'!C28</f>
        <v>235000</v>
      </c>
      <c r="L23" s="45">
        <f>SUM(D23:K23)</f>
        <v>12962018</v>
      </c>
    </row>
    <row r="24" spans="1:12" s="150" customFormat="1" ht="27.75" customHeight="1" thickBot="1">
      <c r="A24" s="156" t="s">
        <v>132</v>
      </c>
      <c r="B24" s="157"/>
      <c r="C24" s="162"/>
      <c r="D24" s="159">
        <f>+D23</f>
        <v>10003005</v>
      </c>
      <c r="E24" s="160">
        <f>+E23</f>
        <v>1159963</v>
      </c>
      <c r="F24" s="291">
        <f>+F23+G23</f>
        <v>1250588</v>
      </c>
      <c r="G24" s="292"/>
      <c r="H24" s="291">
        <f>+H23+I23</f>
        <v>281462</v>
      </c>
      <c r="I24" s="292"/>
      <c r="J24" s="161">
        <f>J23</f>
        <v>32000</v>
      </c>
      <c r="K24" s="159">
        <f>+K23</f>
        <v>235000</v>
      </c>
      <c r="L24" s="159">
        <f>SUM(D24:K24)</f>
        <v>12962018</v>
      </c>
    </row>
    <row r="25" spans="1:12" s="1" customFormat="1" ht="24" customHeight="1">
      <c r="A25" s="57" t="s">
        <v>59</v>
      </c>
      <c r="B25" s="61"/>
      <c r="C25" s="58"/>
      <c r="D25" s="46">
        <f aca="true" t="shared" si="2" ref="D25:L25">D21+D23</f>
        <v>10003005</v>
      </c>
      <c r="E25" s="46">
        <f t="shared" si="2"/>
        <v>1159963</v>
      </c>
      <c r="F25" s="46">
        <f t="shared" si="2"/>
        <v>0</v>
      </c>
      <c r="G25" s="46">
        <f t="shared" si="2"/>
        <v>1250588</v>
      </c>
      <c r="H25" s="46">
        <f t="shared" si="2"/>
        <v>278462</v>
      </c>
      <c r="I25" s="46">
        <f t="shared" si="2"/>
        <v>3000</v>
      </c>
      <c r="J25" s="46">
        <f t="shared" si="2"/>
        <v>32000</v>
      </c>
      <c r="K25" s="46">
        <f t="shared" si="2"/>
        <v>235000</v>
      </c>
      <c r="L25" s="46">
        <f t="shared" si="2"/>
        <v>12962018</v>
      </c>
    </row>
    <row r="27" spans="11:12" ht="12.75">
      <c r="K27" s="73" t="s">
        <v>130</v>
      </c>
      <c r="L27" s="75">
        <f>SUM(D25:K25)</f>
        <v>12962018</v>
      </c>
    </row>
    <row r="28" spans="2:5" ht="12.75">
      <c r="B28" s="66"/>
      <c r="C28" s="66"/>
      <c r="D28" s="66"/>
      <c r="E28" s="168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4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  <c r="N10" s="248"/>
    </row>
    <row r="11" spans="1:14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  <c r="N11" s="249" t="s">
        <v>166</v>
      </c>
    </row>
    <row r="12" spans="1:14" ht="23.25" customHeight="1">
      <c r="A12" s="62" t="s">
        <v>167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  <c r="N12" s="250"/>
    </row>
    <row r="13" spans="1:14" ht="18" customHeight="1">
      <c r="A13" s="151" t="s">
        <v>51</v>
      </c>
      <c r="B13" s="152"/>
      <c r="C13" s="153"/>
      <c r="D13" s="154"/>
      <c r="E13" s="154"/>
      <c r="F13" s="154"/>
      <c r="G13" s="154"/>
      <c r="H13" s="154"/>
      <c r="I13" s="154"/>
      <c r="J13" s="154"/>
      <c r="K13" s="154"/>
      <c r="L13" s="154">
        <f aca="true" t="shared" si="0" ref="L13:L20">SUM(D13:K13)</f>
        <v>0</v>
      </c>
      <c r="N13" s="250"/>
    </row>
    <row r="14" spans="1:14" s="8" customFormat="1" ht="18" customHeight="1">
      <c r="A14" s="151" t="s">
        <v>52</v>
      </c>
      <c r="B14" s="152"/>
      <c r="C14" s="153"/>
      <c r="D14" s="154"/>
      <c r="E14" s="154"/>
      <c r="F14" s="154"/>
      <c r="G14" s="154"/>
      <c r="H14" s="154"/>
      <c r="I14" s="154"/>
      <c r="J14" s="154"/>
      <c r="K14" s="154"/>
      <c r="L14" s="154">
        <f t="shared" si="0"/>
        <v>0</v>
      </c>
      <c r="N14" s="250"/>
    </row>
    <row r="15" spans="1:14" s="8" customFormat="1" ht="18" customHeight="1">
      <c r="A15" s="151" t="s">
        <v>53</v>
      </c>
      <c r="B15" s="152"/>
      <c r="C15" s="153"/>
      <c r="D15" s="154"/>
      <c r="E15" s="154"/>
      <c r="F15" s="154"/>
      <c r="G15" s="154"/>
      <c r="H15" s="154"/>
      <c r="I15" s="154"/>
      <c r="J15" s="154"/>
      <c r="K15" s="154"/>
      <c r="L15" s="154">
        <f t="shared" si="0"/>
        <v>0</v>
      </c>
      <c r="N15" s="250"/>
    </row>
    <row r="16" spans="1:14" s="8" customFormat="1" ht="18" customHeight="1">
      <c r="A16" s="151" t="s">
        <v>54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>
        <f t="shared" si="0"/>
        <v>0</v>
      </c>
      <c r="N16" s="250"/>
    </row>
    <row r="17" spans="1:14" s="8" customFormat="1" ht="18" customHeight="1">
      <c r="A17" s="151" t="s">
        <v>55</v>
      </c>
      <c r="B17" s="152"/>
      <c r="C17" s="153"/>
      <c r="D17" s="154"/>
      <c r="E17" s="154"/>
      <c r="F17" s="154"/>
      <c r="G17" s="154"/>
      <c r="H17" s="154"/>
      <c r="I17" s="154"/>
      <c r="J17" s="154"/>
      <c r="K17" s="154"/>
      <c r="L17" s="154">
        <f t="shared" si="0"/>
        <v>0</v>
      </c>
      <c r="N17" s="250"/>
    </row>
    <row r="18" spans="1:14" s="8" customFormat="1" ht="18" customHeight="1">
      <c r="A18" s="151" t="s">
        <v>56</v>
      </c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54">
        <f t="shared" si="0"/>
        <v>0</v>
      </c>
      <c r="N18" s="250"/>
    </row>
    <row r="19" spans="1:14" s="8" customFormat="1" ht="18" customHeight="1">
      <c r="A19" s="151" t="s">
        <v>81</v>
      </c>
      <c r="B19" s="152"/>
      <c r="C19" s="153"/>
      <c r="D19" s="154"/>
      <c r="E19" s="154"/>
      <c r="F19" s="154"/>
      <c r="G19" s="154"/>
      <c r="H19" s="154"/>
      <c r="I19" s="154"/>
      <c r="J19" s="154"/>
      <c r="K19" s="154"/>
      <c r="L19" s="154">
        <f t="shared" si="0"/>
        <v>0</v>
      </c>
      <c r="N19" s="250"/>
    </row>
    <row r="20" spans="1:14" ht="18" customHeight="1">
      <c r="A20" s="151" t="s">
        <v>57</v>
      </c>
      <c r="B20" s="246" t="s">
        <v>95</v>
      </c>
      <c r="C20" s="155"/>
      <c r="D20" s="154"/>
      <c r="E20" s="154"/>
      <c r="F20" s="154"/>
      <c r="G20" s="154"/>
      <c r="H20" s="154"/>
      <c r="I20" s="154"/>
      <c r="J20" s="154"/>
      <c r="K20" s="154"/>
      <c r="L20" s="154">
        <f t="shared" si="0"/>
        <v>0</v>
      </c>
      <c r="N20" s="250"/>
    </row>
    <row r="21" spans="1:14" ht="19.5" customHeight="1" thickBot="1">
      <c r="A21" s="53" t="s">
        <v>156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251">
        <f>SUM(D21:K21)</f>
        <v>0</v>
      </c>
    </row>
    <row r="22" spans="1:14" s="150" customFormat="1" ht="19.5" customHeight="1" thickBot="1">
      <c r="A22" s="235" t="s">
        <v>160</v>
      </c>
      <c r="B22" s="236"/>
      <c r="C22" s="237"/>
      <c r="D22" s="238">
        <f>+D21</f>
        <v>0</v>
      </c>
      <c r="E22" s="239">
        <f>+E21</f>
        <v>0</v>
      </c>
      <c r="F22" s="293">
        <f>+F21+G21</f>
        <v>0</v>
      </c>
      <c r="G22" s="294"/>
      <c r="H22" s="293">
        <f>+H21+I21</f>
        <v>0</v>
      </c>
      <c r="I22" s="294"/>
      <c r="J22" s="242">
        <f>J21</f>
        <v>0</v>
      </c>
      <c r="K22" s="238">
        <f>+K21</f>
        <v>0</v>
      </c>
      <c r="L22" s="238">
        <f>SUM(D22:K22)</f>
        <v>0</v>
      </c>
      <c r="N22" s="252"/>
    </row>
    <row r="23" spans="1:14" ht="19.5" customHeight="1">
      <c r="A23" s="254" t="s">
        <v>168</v>
      </c>
      <c r="B23" s="255"/>
      <c r="C23" s="256"/>
      <c r="D23" s="42"/>
      <c r="E23" s="43"/>
      <c r="F23" s="43"/>
      <c r="G23" s="43"/>
      <c r="H23" s="43"/>
      <c r="I23" s="43"/>
      <c r="J23" s="43"/>
      <c r="K23" s="43"/>
      <c r="L23" s="43"/>
      <c r="N23" s="251"/>
    </row>
    <row r="24" spans="1:14" ht="19.5" customHeight="1">
      <c r="A24" s="151" t="s">
        <v>51</v>
      </c>
      <c r="B24" s="152"/>
      <c r="C24" s="153"/>
      <c r="D24" s="154"/>
      <c r="E24" s="154"/>
      <c r="F24" s="154"/>
      <c r="G24" s="154"/>
      <c r="H24" s="154"/>
      <c r="I24" s="154"/>
      <c r="J24" s="154"/>
      <c r="K24" s="154"/>
      <c r="L24" s="154">
        <f aca="true" t="shared" si="2" ref="L24:L31">SUM(D24:K24)</f>
        <v>0</v>
      </c>
      <c r="N24" s="251"/>
    </row>
    <row r="25" spans="1:14" ht="19.5" customHeight="1">
      <c r="A25" s="151" t="s">
        <v>52</v>
      </c>
      <c r="B25" s="152"/>
      <c r="C25" s="153"/>
      <c r="D25" s="154"/>
      <c r="E25" s="154"/>
      <c r="F25" s="154"/>
      <c r="G25" s="154"/>
      <c r="H25" s="154"/>
      <c r="I25" s="154"/>
      <c r="J25" s="154"/>
      <c r="K25" s="154"/>
      <c r="L25" s="154">
        <f t="shared" si="2"/>
        <v>0</v>
      </c>
      <c r="N25" s="251"/>
    </row>
    <row r="26" spans="1:14" ht="19.5" customHeight="1">
      <c r="A26" s="151" t="s">
        <v>53</v>
      </c>
      <c r="B26" s="152"/>
      <c r="C26" s="153"/>
      <c r="D26" s="154"/>
      <c r="E26" s="154"/>
      <c r="F26" s="154"/>
      <c r="G26" s="154"/>
      <c r="H26" s="154"/>
      <c r="I26" s="154"/>
      <c r="J26" s="154"/>
      <c r="K26" s="154"/>
      <c r="L26" s="154">
        <f t="shared" si="2"/>
        <v>0</v>
      </c>
      <c r="N26" s="251"/>
    </row>
    <row r="27" spans="1:14" ht="19.5" customHeight="1">
      <c r="A27" s="151" t="s">
        <v>54</v>
      </c>
      <c r="B27" s="152"/>
      <c r="C27" s="153"/>
      <c r="D27" s="154"/>
      <c r="E27" s="154"/>
      <c r="F27" s="154"/>
      <c r="G27" s="154"/>
      <c r="H27" s="154"/>
      <c r="I27" s="154"/>
      <c r="J27" s="154"/>
      <c r="K27" s="154"/>
      <c r="L27" s="154">
        <f t="shared" si="2"/>
        <v>0</v>
      </c>
      <c r="N27" s="251"/>
    </row>
    <row r="28" spans="1:14" ht="19.5" customHeight="1">
      <c r="A28" s="151" t="s">
        <v>55</v>
      </c>
      <c r="B28" s="152"/>
      <c r="C28" s="153"/>
      <c r="D28" s="154"/>
      <c r="E28" s="154"/>
      <c r="F28" s="154"/>
      <c r="G28" s="154"/>
      <c r="H28" s="154"/>
      <c r="I28" s="154"/>
      <c r="J28" s="154"/>
      <c r="K28" s="154"/>
      <c r="L28" s="154">
        <f t="shared" si="2"/>
        <v>0</v>
      </c>
      <c r="N28" s="251"/>
    </row>
    <row r="29" spans="1:14" ht="19.5" customHeight="1">
      <c r="A29" s="151" t="s">
        <v>56</v>
      </c>
      <c r="B29" s="152"/>
      <c r="C29" s="153"/>
      <c r="D29" s="154"/>
      <c r="E29" s="154"/>
      <c r="F29" s="154"/>
      <c r="G29" s="154"/>
      <c r="H29" s="154"/>
      <c r="I29" s="154"/>
      <c r="J29" s="154"/>
      <c r="K29" s="154"/>
      <c r="L29" s="154">
        <f t="shared" si="2"/>
        <v>0</v>
      </c>
      <c r="N29" s="251"/>
    </row>
    <row r="30" spans="1:14" ht="19.5" customHeight="1">
      <c r="A30" s="151" t="s">
        <v>81</v>
      </c>
      <c r="B30" s="152"/>
      <c r="C30" s="153"/>
      <c r="D30" s="154"/>
      <c r="E30" s="154"/>
      <c r="F30" s="154"/>
      <c r="G30" s="154"/>
      <c r="H30" s="154"/>
      <c r="I30" s="154"/>
      <c r="J30" s="154"/>
      <c r="K30" s="154"/>
      <c r="L30" s="154">
        <f t="shared" si="2"/>
        <v>0</v>
      </c>
      <c r="N30" s="251"/>
    </row>
    <row r="31" spans="1:14" ht="19.5" customHeight="1">
      <c r="A31" s="151" t="s">
        <v>57</v>
      </c>
      <c r="B31" s="246" t="s">
        <v>95</v>
      </c>
      <c r="C31" s="155"/>
      <c r="D31" s="154"/>
      <c r="E31" s="154"/>
      <c r="F31" s="154"/>
      <c r="G31" s="154"/>
      <c r="H31" s="154"/>
      <c r="I31" s="154"/>
      <c r="J31" s="154"/>
      <c r="K31" s="154"/>
      <c r="L31" s="154">
        <f t="shared" si="2"/>
        <v>0</v>
      </c>
      <c r="N31" s="251"/>
    </row>
    <row r="32" spans="1:14" ht="19.5" customHeight="1" thickBot="1">
      <c r="A32" s="53" t="s">
        <v>157</v>
      </c>
      <c r="B32" s="60"/>
      <c r="C32" s="54"/>
      <c r="D32" s="44">
        <f aca="true" t="shared" si="3" ref="D32:L32">D24+D25+D26+D27+D28+D29+D30+D31</f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N32" s="251"/>
    </row>
    <row r="33" spans="1:14" s="150" customFormat="1" ht="19.5" customHeight="1" thickBot="1">
      <c r="A33" s="235" t="s">
        <v>161</v>
      </c>
      <c r="B33" s="236"/>
      <c r="C33" s="237"/>
      <c r="D33" s="238">
        <f>+D23</f>
        <v>0</v>
      </c>
      <c r="E33" s="238">
        <f>+E23</f>
        <v>0</v>
      </c>
      <c r="F33" s="240"/>
      <c r="G33" s="241">
        <f>+F23+G23</f>
        <v>0</v>
      </c>
      <c r="H33" s="240"/>
      <c r="I33" s="241">
        <f>+H23+I23</f>
        <v>0</v>
      </c>
      <c r="J33" s="238">
        <f>+J23</f>
        <v>0</v>
      </c>
      <c r="K33" s="238">
        <f>+K23</f>
        <v>0</v>
      </c>
      <c r="L33" s="238">
        <f>+L23</f>
        <v>0</v>
      </c>
      <c r="N33" s="251">
        <f>SUM(D33:K33)</f>
        <v>0</v>
      </c>
    </row>
    <row r="34" spans="1:14" ht="27.75" customHeight="1" thickBot="1">
      <c r="A34" s="53" t="s">
        <v>58</v>
      </c>
      <c r="B34" s="60"/>
      <c r="C34" s="74" t="s">
        <v>131</v>
      </c>
      <c r="D34" s="45">
        <f>'Schedule B - II'!C21</f>
        <v>10003005</v>
      </c>
      <c r="E34" s="45">
        <f>'Schedule B - II'!C22</f>
        <v>1159963</v>
      </c>
      <c r="F34" s="77">
        <f>'Schedule B - II'!C23</f>
        <v>0</v>
      </c>
      <c r="G34" s="77">
        <f>'Schedule B - II'!C24</f>
        <v>1250588</v>
      </c>
      <c r="H34" s="77">
        <f>'Schedule B - II'!C25</f>
        <v>278462</v>
      </c>
      <c r="I34" s="77">
        <f>'Schedule B - II'!C26</f>
        <v>3000</v>
      </c>
      <c r="J34" s="45">
        <f>'Schedule B - II'!C27</f>
        <v>32000</v>
      </c>
      <c r="K34" s="45">
        <f>'Schedule B - II'!C28</f>
        <v>235000</v>
      </c>
      <c r="L34" s="45">
        <f>SUM(D34:K34)</f>
        <v>12962018</v>
      </c>
      <c r="N34" s="250"/>
    </row>
    <row r="35" spans="1:14" s="150" customFormat="1" ht="27.75" customHeight="1" thickBot="1">
      <c r="A35" s="243" t="s">
        <v>132</v>
      </c>
      <c r="B35" s="244"/>
      <c r="C35" s="245"/>
      <c r="D35" s="238">
        <f>+D34</f>
        <v>10003005</v>
      </c>
      <c r="E35" s="239">
        <f>+E34</f>
        <v>1159963</v>
      </c>
      <c r="F35" s="293">
        <f>+F34+G34</f>
        <v>1250588</v>
      </c>
      <c r="G35" s="294"/>
      <c r="H35" s="293">
        <f>+H34+I34</f>
        <v>281462</v>
      </c>
      <c r="I35" s="294"/>
      <c r="J35" s="242">
        <f>J34</f>
        <v>32000</v>
      </c>
      <c r="K35" s="238">
        <f>+K34</f>
        <v>235000</v>
      </c>
      <c r="L35" s="238">
        <f>+L34</f>
        <v>12962018</v>
      </c>
      <c r="N35" s="251">
        <f>SUM(D35:K35)</f>
        <v>12962018</v>
      </c>
    </row>
    <row r="36" spans="1:14" s="1" customFormat="1" ht="24" customHeight="1">
      <c r="A36" s="57" t="s">
        <v>59</v>
      </c>
      <c r="B36" s="61"/>
      <c r="C36" s="58"/>
      <c r="D36" s="46">
        <f aca="true" t="shared" si="4" ref="D36:L36">D21+D33+D34</f>
        <v>10003005</v>
      </c>
      <c r="E36" s="46">
        <f t="shared" si="4"/>
        <v>1159963</v>
      </c>
      <c r="F36" s="46">
        <f t="shared" si="4"/>
        <v>0</v>
      </c>
      <c r="G36" s="46">
        <f t="shared" si="4"/>
        <v>1250588</v>
      </c>
      <c r="H36" s="46">
        <f t="shared" si="4"/>
        <v>278462</v>
      </c>
      <c r="I36" s="46">
        <f t="shared" si="4"/>
        <v>3000</v>
      </c>
      <c r="J36" s="46">
        <f t="shared" si="4"/>
        <v>32000</v>
      </c>
      <c r="K36" s="46">
        <f t="shared" si="4"/>
        <v>235000</v>
      </c>
      <c r="L36" s="46">
        <f t="shared" si="4"/>
        <v>12962018</v>
      </c>
      <c r="N36" s="253">
        <f>SUM(D36:K36)</f>
        <v>12962018</v>
      </c>
    </row>
    <row r="38" spans="11:12" ht="12.75">
      <c r="K38" s="73" t="s">
        <v>130</v>
      </c>
      <c r="L38" s="75">
        <f>SUM(D36:K36)</f>
        <v>12962018</v>
      </c>
    </row>
    <row r="39" spans="1:12" ht="6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234"/>
      <c r="L39" s="228"/>
    </row>
    <row r="40" spans="1:12" ht="12.75">
      <c r="A40" s="229" t="s">
        <v>158</v>
      </c>
      <c r="B40" s="184"/>
      <c r="C40" s="184"/>
      <c r="D40" s="184"/>
      <c r="E40" s="183"/>
      <c r="F40" s="8"/>
      <c r="G40" s="8"/>
      <c r="H40" s="8"/>
      <c r="I40" s="8"/>
      <c r="J40" s="8"/>
      <c r="K40" s="8"/>
      <c r="L40" s="165"/>
    </row>
    <row r="41" spans="1:12" ht="12.75">
      <c r="A41" s="229" t="s">
        <v>162</v>
      </c>
      <c r="B41" s="8"/>
      <c r="C41" s="8"/>
      <c r="D41" s="230">
        <f aca="true" t="shared" si="5" ref="D41:L41">D21</f>
        <v>0</v>
      </c>
      <c r="E41" s="230">
        <f t="shared" si="5"/>
        <v>0</v>
      </c>
      <c r="F41" s="230">
        <f t="shared" si="5"/>
        <v>0</v>
      </c>
      <c r="G41" s="230">
        <f t="shared" si="5"/>
        <v>0</v>
      </c>
      <c r="H41" s="230">
        <f t="shared" si="5"/>
        <v>0</v>
      </c>
      <c r="I41" s="230">
        <f t="shared" si="5"/>
        <v>0</v>
      </c>
      <c r="J41" s="230">
        <f t="shared" si="5"/>
        <v>0</v>
      </c>
      <c r="K41" s="230">
        <f t="shared" si="5"/>
        <v>0</v>
      </c>
      <c r="L41" s="231">
        <f t="shared" si="5"/>
        <v>0</v>
      </c>
    </row>
    <row r="42" spans="1:12" ht="12.75">
      <c r="A42" s="229" t="s">
        <v>163</v>
      </c>
      <c r="B42" s="8"/>
      <c r="C42" s="8"/>
      <c r="D42" s="228">
        <f aca="true" t="shared" si="6" ref="D42:L42">D23</f>
        <v>0</v>
      </c>
      <c r="E42" s="228">
        <f t="shared" si="6"/>
        <v>0</v>
      </c>
      <c r="F42" s="228">
        <f t="shared" si="6"/>
        <v>0</v>
      </c>
      <c r="G42" s="228">
        <f t="shared" si="6"/>
        <v>0</v>
      </c>
      <c r="H42" s="228">
        <f t="shared" si="6"/>
        <v>0</v>
      </c>
      <c r="I42" s="228">
        <f t="shared" si="6"/>
        <v>0</v>
      </c>
      <c r="J42" s="228">
        <f t="shared" si="6"/>
        <v>0</v>
      </c>
      <c r="K42" s="228">
        <f t="shared" si="6"/>
        <v>0</v>
      </c>
      <c r="L42" s="232">
        <f t="shared" si="6"/>
        <v>0</v>
      </c>
    </row>
    <row r="43" spans="1:12" ht="12.75">
      <c r="A43" s="229" t="s">
        <v>164</v>
      </c>
      <c r="B43" s="8"/>
      <c r="C43" s="8"/>
      <c r="D43" s="230">
        <f aca="true" t="shared" si="7" ref="D43:L43">SUM(D41:D42)</f>
        <v>0</v>
      </c>
      <c r="E43" s="230">
        <f t="shared" si="7"/>
        <v>0</v>
      </c>
      <c r="F43" s="230">
        <f t="shared" si="7"/>
        <v>0</v>
      </c>
      <c r="G43" s="230">
        <f t="shared" si="7"/>
        <v>0</v>
      </c>
      <c r="H43" s="230">
        <f t="shared" si="7"/>
        <v>0</v>
      </c>
      <c r="I43" s="230">
        <f t="shared" si="7"/>
        <v>0</v>
      </c>
      <c r="J43" s="230">
        <f t="shared" si="7"/>
        <v>0</v>
      </c>
      <c r="K43" s="230">
        <f t="shared" si="7"/>
        <v>0</v>
      </c>
      <c r="L43" s="231">
        <f t="shared" si="7"/>
        <v>0</v>
      </c>
    </row>
    <row r="44" spans="1:12" ht="12.75">
      <c r="A44" s="229" t="s">
        <v>159</v>
      </c>
      <c r="B44" s="8"/>
      <c r="C44" s="8"/>
      <c r="D44" s="166" t="e">
        <f>#REF!</f>
        <v>#REF!</v>
      </c>
      <c r="E44" s="166" t="e">
        <f>#REF!</f>
        <v>#REF!</v>
      </c>
      <c r="F44" s="166" t="e">
        <f>#REF!</f>
        <v>#REF!</v>
      </c>
      <c r="G44" s="166" t="e">
        <f>#REF!</f>
        <v>#REF!</v>
      </c>
      <c r="H44" s="166" t="e">
        <f>#REF!</f>
        <v>#REF!</v>
      </c>
      <c r="I44" s="166" t="e">
        <f>#REF!</f>
        <v>#REF!</v>
      </c>
      <c r="J44" s="166" t="e">
        <f>#REF!</f>
        <v>#REF!</v>
      </c>
      <c r="K44" s="166" t="e">
        <f>#REF!</f>
        <v>#REF!</v>
      </c>
      <c r="L44" s="167" t="e">
        <f>#REF!</f>
        <v>#REF!</v>
      </c>
    </row>
    <row r="45" spans="1:12" ht="13.5" thickBot="1">
      <c r="A45" s="229" t="s">
        <v>137</v>
      </c>
      <c r="B45" s="8"/>
      <c r="C45" s="8"/>
      <c r="D45" s="164" t="e">
        <f aca="true" t="shared" si="8" ref="D45:L45">+D43-D44</f>
        <v>#REF!</v>
      </c>
      <c r="E45" s="164" t="e">
        <f t="shared" si="8"/>
        <v>#REF!</v>
      </c>
      <c r="F45" s="164" t="e">
        <f t="shared" si="8"/>
        <v>#REF!</v>
      </c>
      <c r="G45" s="164" t="e">
        <f t="shared" si="8"/>
        <v>#REF!</v>
      </c>
      <c r="H45" s="164" t="e">
        <f t="shared" si="8"/>
        <v>#REF!</v>
      </c>
      <c r="I45" s="164" t="e">
        <f t="shared" si="8"/>
        <v>#REF!</v>
      </c>
      <c r="J45" s="164" t="e">
        <f t="shared" si="8"/>
        <v>#REF!</v>
      </c>
      <c r="K45" s="164" t="e">
        <f t="shared" si="8"/>
        <v>#REF!</v>
      </c>
      <c r="L45" s="233" t="e">
        <f t="shared" si="8"/>
        <v>#REF!</v>
      </c>
    </row>
    <row r="46" spans="1:12" ht="12.75">
      <c r="A46" s="247" t="s">
        <v>165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2011-05-17T19:03:54Z</cp:lastPrinted>
  <dcterms:created xsi:type="dcterms:W3CDTF">1997-04-10T14:32:54Z</dcterms:created>
  <dcterms:modified xsi:type="dcterms:W3CDTF">2011-06-17T19:55:12Z</dcterms:modified>
  <cp:category/>
  <cp:version/>
  <cp:contentType/>
  <cp:contentStatus/>
</cp:coreProperties>
</file>