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A39A26CF-624E-47D6-A9EF-B659DC6CF04B}" xr6:coauthVersionLast="47" xr6:coauthVersionMax="47" xr10:uidLastSave="{00000000-0000-0000-0000-000000000000}"/>
  <bookViews>
    <workbookView xWindow="-105" yWindow="0" windowWidth="14610" windowHeight="155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4" l="1"/>
  <c r="K30" i="4"/>
  <c r="K29" i="4"/>
  <c r="K26" i="4"/>
  <c r="K25" i="4"/>
  <c r="K24" i="4"/>
  <c r="K21" i="4"/>
  <c r="K20" i="4"/>
  <c r="K19" i="4"/>
  <c r="K16" i="4"/>
  <c r="K15" i="4"/>
  <c r="K14" i="4"/>
  <c r="K13" i="4"/>
  <c r="K12" i="4"/>
  <c r="K11" i="4"/>
  <c r="K10" i="4"/>
  <c r="K9" i="4"/>
  <c r="O35" i="4"/>
  <c r="O28" i="4"/>
  <c r="O23" i="4"/>
  <c r="O18" i="4"/>
  <c r="O8" i="4"/>
  <c r="J35" i="4"/>
  <c r="J28" i="4"/>
  <c r="J37" i="4" s="1"/>
  <c r="J23" i="4"/>
  <c r="J18" i="4"/>
  <c r="J8" i="4"/>
  <c r="I35" i="4"/>
  <c r="I28" i="4"/>
  <c r="I23" i="4"/>
  <c r="I18" i="4"/>
  <c r="I8" i="4"/>
  <c r="H35" i="4"/>
  <c r="H28" i="4"/>
  <c r="H23" i="4"/>
  <c r="H18" i="4"/>
  <c r="H8" i="4"/>
  <c r="G35" i="4"/>
  <c r="G28" i="4"/>
  <c r="G23" i="4"/>
  <c r="G18" i="4"/>
  <c r="G8" i="4"/>
  <c r="F35" i="4"/>
  <c r="F28" i="4"/>
  <c r="F23" i="4"/>
  <c r="F18" i="4"/>
  <c r="F8" i="4"/>
  <c r="E35" i="4"/>
  <c r="E28" i="4"/>
  <c r="E23" i="4"/>
  <c r="E18" i="4"/>
  <c r="E8" i="4"/>
  <c r="D35" i="4"/>
  <c r="D28" i="4"/>
  <c r="D23" i="4"/>
  <c r="D18" i="4"/>
  <c r="D8" i="4"/>
  <c r="C35" i="4"/>
  <c r="C28" i="4"/>
  <c r="C23" i="4"/>
  <c r="C18" i="4"/>
  <c r="C8" i="4"/>
  <c r="K28" i="4" l="1"/>
  <c r="K23" i="4"/>
  <c r="K18" i="4"/>
  <c r="K35" i="4"/>
  <c r="K8" i="4"/>
  <c r="C37" i="4"/>
  <c r="O37" i="4"/>
  <c r="I37" i="4"/>
  <c r="H37" i="4"/>
  <c r="G37" i="4"/>
  <c r="F37" i="4"/>
  <c r="E37" i="4"/>
  <c r="D37" i="4"/>
  <c r="O35" i="2"/>
  <c r="O28" i="2"/>
  <c r="O23" i="2"/>
  <c r="O18" i="2"/>
  <c r="O8" i="2"/>
  <c r="N35" i="2"/>
  <c r="N28" i="2"/>
  <c r="N23" i="2"/>
  <c r="N18" i="2"/>
  <c r="N8" i="2"/>
  <c r="M35" i="2"/>
  <c r="M28" i="2"/>
  <c r="M23" i="2"/>
  <c r="M18" i="2"/>
  <c r="M8" i="2"/>
  <c r="I35" i="2"/>
  <c r="I28" i="2"/>
  <c r="I23" i="2"/>
  <c r="I18" i="2"/>
  <c r="I8" i="2"/>
  <c r="H35" i="2"/>
  <c r="H28" i="2"/>
  <c r="H23" i="2"/>
  <c r="H18" i="2"/>
  <c r="H8" i="2"/>
  <c r="G35" i="2"/>
  <c r="G28" i="2"/>
  <c r="G23" i="2"/>
  <c r="G18" i="2"/>
  <c r="G8" i="2"/>
  <c r="F35" i="2"/>
  <c r="F28" i="2"/>
  <c r="F23" i="2"/>
  <c r="F18" i="2"/>
  <c r="F8" i="2"/>
  <c r="E35" i="2"/>
  <c r="E28" i="2"/>
  <c r="E23" i="2"/>
  <c r="E18" i="2"/>
  <c r="E8" i="2"/>
  <c r="D35" i="2"/>
  <c r="D28" i="2"/>
  <c r="D23" i="2"/>
  <c r="D18" i="2"/>
  <c r="D8" i="2"/>
  <c r="C35" i="2"/>
  <c r="C28" i="2"/>
  <c r="C23" i="2"/>
  <c r="C18" i="2"/>
  <c r="C8" i="2"/>
  <c r="B35" i="2"/>
  <c r="B28" i="2"/>
  <c r="B23" i="2"/>
  <c r="B18" i="2"/>
  <c r="B8" i="2"/>
  <c r="O35" i="3"/>
  <c r="O28" i="3"/>
  <c r="O23" i="3"/>
  <c r="O18" i="3"/>
  <c r="O8" i="3"/>
  <c r="N35" i="3"/>
  <c r="N28" i="3"/>
  <c r="N23" i="3"/>
  <c r="N18" i="3"/>
  <c r="N8" i="3"/>
  <c r="M35" i="3"/>
  <c r="M28" i="3"/>
  <c r="M23" i="3"/>
  <c r="M18" i="3"/>
  <c r="M8" i="3"/>
  <c r="J35" i="3"/>
  <c r="J28" i="3"/>
  <c r="J23" i="3"/>
  <c r="J18" i="3"/>
  <c r="J8" i="3"/>
  <c r="I35" i="3"/>
  <c r="I28" i="3"/>
  <c r="I23" i="3"/>
  <c r="I18" i="3"/>
  <c r="I8" i="3"/>
  <c r="H35" i="3"/>
  <c r="H28" i="3"/>
  <c r="H23" i="3"/>
  <c r="H18" i="3"/>
  <c r="H8" i="3"/>
  <c r="G35" i="3"/>
  <c r="G28" i="3"/>
  <c r="G23" i="3"/>
  <c r="G18" i="3"/>
  <c r="G8" i="3"/>
  <c r="F35" i="3"/>
  <c r="F28" i="3"/>
  <c r="F23" i="3"/>
  <c r="F18" i="3"/>
  <c r="F8" i="3"/>
  <c r="E35" i="3"/>
  <c r="E28" i="3"/>
  <c r="E37" i="3" s="1"/>
  <c r="E23" i="3"/>
  <c r="E18" i="3"/>
  <c r="E8" i="3"/>
  <c r="D35" i="3"/>
  <c r="D28" i="3"/>
  <c r="D23" i="3"/>
  <c r="D18" i="3"/>
  <c r="D8" i="3"/>
  <c r="C35" i="3"/>
  <c r="C28" i="3"/>
  <c r="C23" i="3"/>
  <c r="C18" i="3"/>
  <c r="C8" i="3"/>
  <c r="B35" i="3"/>
  <c r="B28" i="3"/>
  <c r="B23" i="3"/>
  <c r="B18" i="3"/>
  <c r="B8" i="3"/>
  <c r="N35" i="4"/>
  <c r="N28" i="4"/>
  <c r="N37" i="4" s="1"/>
  <c r="N23" i="4"/>
  <c r="N18" i="4"/>
  <c r="N8" i="4"/>
  <c r="M35" i="4"/>
  <c r="M28" i="4"/>
  <c r="M37" i="4" s="1"/>
  <c r="M23" i="4"/>
  <c r="M18" i="4"/>
  <c r="M8" i="4"/>
  <c r="I37" i="3" l="1"/>
  <c r="N37" i="2"/>
  <c r="H37" i="3"/>
  <c r="M37" i="2"/>
  <c r="F37" i="2"/>
  <c r="E37" i="2"/>
  <c r="C37" i="2"/>
  <c r="N37" i="3"/>
  <c r="M37" i="3"/>
  <c r="J37" i="3"/>
  <c r="F37" i="3"/>
  <c r="D37" i="3"/>
  <c r="C37" i="3"/>
  <c r="B37" i="3"/>
  <c r="O37" i="3"/>
  <c r="G37" i="3"/>
  <c r="K37" i="4"/>
  <c r="O37" i="2"/>
  <c r="I37" i="2"/>
  <c r="H37" i="2"/>
  <c r="G37" i="2"/>
  <c r="D37" i="2"/>
  <c r="B37" i="2"/>
  <c r="J35" i="2" l="1"/>
  <c r="J28" i="2"/>
  <c r="J23" i="2"/>
  <c r="J18" i="2"/>
  <c r="J8" i="2"/>
  <c r="N41" i="4"/>
  <c r="M41" i="4"/>
  <c r="J41" i="4"/>
  <c r="B35" i="4"/>
  <c r="K9" i="2"/>
  <c r="K10" i="2"/>
  <c r="K11" i="2"/>
  <c r="K12" i="2"/>
  <c r="K13" i="2"/>
  <c r="K14" i="2"/>
  <c r="K15" i="2"/>
  <c r="K16" i="2"/>
  <c r="K19" i="2"/>
  <c r="K20" i="2"/>
  <c r="K21" i="2"/>
  <c r="K24" i="2"/>
  <c r="K25" i="2"/>
  <c r="K26" i="2"/>
  <c r="K29" i="2"/>
  <c r="K30" i="2"/>
  <c r="K31" i="2"/>
  <c r="K33" i="2"/>
  <c r="J37" i="2" l="1"/>
  <c r="C41" i="4"/>
  <c r="O41" i="4"/>
  <c r="I41" i="4"/>
  <c r="H41" i="4"/>
  <c r="G41" i="4"/>
  <c r="F41" i="4"/>
  <c r="E41" i="4"/>
  <c r="D41" i="4"/>
  <c r="K35" i="2"/>
  <c r="K28" i="2"/>
  <c r="K23" i="2"/>
  <c r="K18" i="2"/>
  <c r="K8" i="2"/>
  <c r="B24" i="1"/>
  <c r="J26" i="1"/>
  <c r="J25" i="1"/>
  <c r="B26" i="1"/>
  <c r="B25" i="1"/>
  <c r="F28" i="1"/>
  <c r="F18" i="1"/>
  <c r="F8" i="1"/>
  <c r="O33" i="1"/>
  <c r="N33" i="1"/>
  <c r="M33" i="1"/>
  <c r="J33" i="1"/>
  <c r="I33" i="1"/>
  <c r="H33" i="1"/>
  <c r="G33" i="1"/>
  <c r="F33" i="1"/>
  <c r="E33" i="1"/>
  <c r="D33" i="1"/>
  <c r="C33" i="1"/>
  <c r="B33" i="1"/>
  <c r="O31" i="1"/>
  <c r="N31" i="1"/>
  <c r="M31" i="1"/>
  <c r="J31" i="1"/>
  <c r="I31" i="1"/>
  <c r="H31" i="1"/>
  <c r="G31" i="1"/>
  <c r="F31" i="1"/>
  <c r="E31" i="1"/>
  <c r="D31" i="1"/>
  <c r="C31" i="1"/>
  <c r="B31" i="1"/>
  <c r="O30" i="1"/>
  <c r="N30" i="1"/>
  <c r="M30" i="1"/>
  <c r="J30" i="1"/>
  <c r="I30" i="1"/>
  <c r="H30" i="1"/>
  <c r="G30" i="1"/>
  <c r="F30" i="1"/>
  <c r="E30" i="1"/>
  <c r="D30" i="1"/>
  <c r="C30" i="1"/>
  <c r="B30" i="1"/>
  <c r="O29" i="1"/>
  <c r="N29" i="1"/>
  <c r="M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O26" i="1"/>
  <c r="N26" i="1"/>
  <c r="M26" i="1"/>
  <c r="I26" i="1"/>
  <c r="H26" i="1"/>
  <c r="G26" i="1"/>
  <c r="F26" i="1"/>
  <c r="E26" i="1"/>
  <c r="D26" i="1"/>
  <c r="C26" i="1"/>
  <c r="O25" i="1"/>
  <c r="N25" i="1"/>
  <c r="M25" i="1"/>
  <c r="I25" i="1"/>
  <c r="H25" i="1"/>
  <c r="G25" i="1"/>
  <c r="F25" i="1"/>
  <c r="E25" i="1"/>
  <c r="D25" i="1"/>
  <c r="C25" i="1"/>
  <c r="O24" i="1"/>
  <c r="N24" i="1"/>
  <c r="M24" i="1"/>
  <c r="J24" i="1"/>
  <c r="I24" i="1"/>
  <c r="H24" i="1"/>
  <c r="G24" i="1"/>
  <c r="F24" i="1"/>
  <c r="E24" i="1"/>
  <c r="D24" i="1"/>
  <c r="C24" i="1"/>
  <c r="N23" i="1"/>
  <c r="M23" i="1"/>
  <c r="I23" i="1"/>
  <c r="O21" i="1"/>
  <c r="N21" i="1"/>
  <c r="M21" i="1"/>
  <c r="J21" i="1"/>
  <c r="I21" i="1"/>
  <c r="H21" i="1"/>
  <c r="G21" i="1"/>
  <c r="F21" i="1"/>
  <c r="E21" i="1"/>
  <c r="D21" i="1"/>
  <c r="C21" i="1"/>
  <c r="B21" i="1"/>
  <c r="O20" i="1"/>
  <c r="N20" i="1"/>
  <c r="M20" i="1"/>
  <c r="J20" i="1"/>
  <c r="I20" i="1"/>
  <c r="H20" i="1"/>
  <c r="G20" i="1"/>
  <c r="F20" i="1"/>
  <c r="E20" i="1"/>
  <c r="D20" i="1"/>
  <c r="C20" i="1"/>
  <c r="B20" i="1"/>
  <c r="O19" i="1"/>
  <c r="N19" i="1"/>
  <c r="M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O16" i="1"/>
  <c r="N16" i="1"/>
  <c r="M16" i="1"/>
  <c r="J16" i="1"/>
  <c r="I16" i="1"/>
  <c r="H16" i="1"/>
  <c r="G16" i="1"/>
  <c r="F16" i="1"/>
  <c r="E16" i="1"/>
  <c r="D16" i="1"/>
  <c r="C16" i="1"/>
  <c r="B16" i="1"/>
  <c r="O15" i="1"/>
  <c r="N15" i="1"/>
  <c r="M15" i="1"/>
  <c r="J15" i="1"/>
  <c r="I15" i="1"/>
  <c r="H15" i="1"/>
  <c r="G15" i="1"/>
  <c r="F15" i="1"/>
  <c r="E15" i="1"/>
  <c r="D15" i="1"/>
  <c r="C15" i="1"/>
  <c r="B15" i="1"/>
  <c r="O14" i="1"/>
  <c r="N14" i="1"/>
  <c r="M14" i="1"/>
  <c r="J14" i="1"/>
  <c r="I14" i="1"/>
  <c r="H14" i="1"/>
  <c r="G14" i="1"/>
  <c r="F14" i="1"/>
  <c r="E14" i="1"/>
  <c r="D14" i="1"/>
  <c r="C14" i="1"/>
  <c r="B14" i="1"/>
  <c r="O13" i="1"/>
  <c r="N13" i="1"/>
  <c r="M13" i="1"/>
  <c r="J13" i="1"/>
  <c r="I13" i="1"/>
  <c r="H13" i="1"/>
  <c r="G13" i="1"/>
  <c r="F13" i="1"/>
  <c r="E13" i="1"/>
  <c r="D13" i="1"/>
  <c r="C13" i="1"/>
  <c r="B13" i="1"/>
  <c r="O12" i="1"/>
  <c r="N12" i="1"/>
  <c r="M12" i="1"/>
  <c r="J12" i="1"/>
  <c r="I12" i="1"/>
  <c r="H12" i="1"/>
  <c r="G12" i="1"/>
  <c r="F12" i="1"/>
  <c r="E12" i="1"/>
  <c r="D12" i="1"/>
  <c r="C12" i="1"/>
  <c r="B12" i="1"/>
  <c r="O11" i="1"/>
  <c r="N11" i="1"/>
  <c r="M11" i="1"/>
  <c r="J11" i="1"/>
  <c r="I11" i="1"/>
  <c r="H11" i="1"/>
  <c r="G11" i="1"/>
  <c r="F11" i="1"/>
  <c r="E11" i="1"/>
  <c r="D11" i="1"/>
  <c r="C11" i="1"/>
  <c r="B11" i="1"/>
  <c r="O10" i="1"/>
  <c r="N10" i="1"/>
  <c r="M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O9" i="1"/>
  <c r="N9" i="1"/>
  <c r="M9" i="1"/>
  <c r="J9" i="1"/>
  <c r="I9" i="1"/>
  <c r="H9" i="1"/>
  <c r="G9" i="1"/>
  <c r="F9" i="1"/>
  <c r="E9" i="1"/>
  <c r="D9" i="1"/>
  <c r="C9" i="1"/>
  <c r="B9" i="1"/>
  <c r="K31" i="3"/>
  <c r="K30" i="3"/>
  <c r="K29" i="3"/>
  <c r="I35" i="1" l="1"/>
  <c r="E35" i="1"/>
  <c r="O35" i="1"/>
  <c r="J35" i="1"/>
  <c r="N35" i="1"/>
  <c r="M35" i="1"/>
  <c r="G35" i="1"/>
  <c r="H35" i="1"/>
  <c r="D35" i="1"/>
  <c r="F35" i="1"/>
  <c r="C35" i="1"/>
  <c r="B35" i="1"/>
  <c r="M37" i="1"/>
  <c r="N37" i="1"/>
  <c r="I37" i="1"/>
  <c r="F23" i="1"/>
  <c r="F37" i="1" s="1"/>
  <c r="A39" i="4"/>
  <c r="A39" i="3" s="1"/>
  <c r="F41" i="3" l="1"/>
  <c r="H8" i="1"/>
  <c r="G8" i="1"/>
  <c r="E8" i="1"/>
  <c r="D8" i="1"/>
  <c r="C8" i="1"/>
  <c r="B8" i="4"/>
  <c r="B8" i="1" s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 s="1"/>
  <c r="G85" i="11"/>
  <c r="I85" i="11" s="1"/>
  <c r="G84" i="11"/>
  <c r="I84" i="1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G69" i="11"/>
  <c r="I69" i="11"/>
  <c r="G68" i="11"/>
  <c r="I68" i="1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 s="1"/>
  <c r="G61" i="11"/>
  <c r="I61" i="1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/>
  <c r="G36" i="11"/>
  <c r="I36" i="1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 s="1"/>
  <c r="G100" i="11"/>
  <c r="I100" i="1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 s="1"/>
  <c r="G148" i="11"/>
  <c r="I148" i="11" s="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 s="1"/>
  <c r="G131" i="11"/>
  <c r="I131" i="1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 s="1"/>
  <c r="G208" i="11"/>
  <c r="I208" i="11" s="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 s="1"/>
  <c r="G175" i="11"/>
  <c r="I175" i="1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/>
  <c r="G167" i="11"/>
  <c r="I167" i="1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 s="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 s="1"/>
  <c r="G151" i="11"/>
  <c r="I151" i="1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 s="1"/>
  <c r="G4157" i="11"/>
  <c r="I4157" i="11" s="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 s="1"/>
  <c r="G4149" i="11"/>
  <c r="I4149" i="11"/>
  <c r="G4148" i="11"/>
  <c r="I4148" i="1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 s="1"/>
  <c r="G4133" i="11"/>
  <c r="I4133" i="11"/>
  <c r="G4132" i="11"/>
  <c r="I4132" i="1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 s="1"/>
  <c r="G4125" i="11"/>
  <c r="I4125" i="11" s="1"/>
  <c r="G4124" i="11"/>
  <c r="I4124" i="1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 s="1"/>
  <c r="G4117" i="11"/>
  <c r="I4117" i="11" s="1"/>
  <c r="G4116" i="11"/>
  <c r="I4116" i="1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 s="1"/>
  <c r="G4108" i="11"/>
  <c r="I4108" i="1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 s="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 s="1"/>
  <c r="G4092" i="11"/>
  <c r="I4092" i="11" s="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/>
  <c r="G4084" i="11"/>
  <c r="I4084" i="11" s="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 s="1"/>
  <c r="G4077" i="11"/>
  <c r="I4077" i="11"/>
  <c r="G4076" i="11"/>
  <c r="I4076" i="11" s="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 s="1"/>
  <c r="G4069" i="11"/>
  <c r="I4069" i="11"/>
  <c r="G4068" i="11"/>
  <c r="I4068" i="11" s="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 s="1"/>
  <c r="G4061" i="11"/>
  <c r="I4061" i="11" s="1"/>
  <c r="G4060" i="11"/>
  <c r="I4060" i="1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 s="1"/>
  <c r="G4052" i="11"/>
  <c r="I4052" i="1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 s="1"/>
  <c r="G4045" i="11"/>
  <c r="I4045" i="11" s="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 s="1"/>
  <c r="G4036" i="11"/>
  <c r="I4036" i="11" s="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 s="1"/>
  <c r="G4029" i="11"/>
  <c r="I4029" i="11" s="1"/>
  <c r="G4028" i="11"/>
  <c r="I4028" i="11" s="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/>
  <c r="G4012" i="11"/>
  <c r="I4012" i="11" s="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 s="1"/>
  <c r="G4005" i="11"/>
  <c r="I4005" i="1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 s="1"/>
  <c r="G3997" i="11"/>
  <c r="I3997" i="11" s="1"/>
  <c r="G3996" i="11"/>
  <c r="I3996" i="1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 s="1"/>
  <c r="G3989" i="11"/>
  <c r="I3989" i="11" s="1"/>
  <c r="G3988" i="11"/>
  <c r="I3988" i="1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 s="1"/>
  <c r="G3980" i="11"/>
  <c r="I3980" i="1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 s="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/>
  <c r="G3956" i="11"/>
  <c r="I3956" i="11" s="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 s="1"/>
  <c r="G3949" i="11"/>
  <c r="I3949" i="11"/>
  <c r="G3948" i="11"/>
  <c r="I3948" i="11" s="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 s="1"/>
  <c r="G3941" i="11"/>
  <c r="I3941" i="1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 s="1"/>
  <c r="G3924" i="11"/>
  <c r="I3924" i="1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 s="1"/>
  <c r="G3917" i="11"/>
  <c r="I3917" i="11" s="1"/>
  <c r="G3916" i="11"/>
  <c r="I3916" i="1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 s="1"/>
  <c r="G3908" i="11"/>
  <c r="I3908" i="11" s="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 s="1"/>
  <c r="G3900" i="11"/>
  <c r="I3900" i="11" s="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/>
  <c r="G3884" i="11"/>
  <c r="I3884" i="11" s="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 s="1"/>
  <c r="G3877" i="11"/>
  <c r="I3877" i="1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 s="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 s="1"/>
  <c r="G3860" i="11"/>
  <c r="I3860" i="1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 s="1"/>
  <c r="G3852" i="11"/>
  <c r="I3852" i="1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 s="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/>
  <c r="G3828" i="11"/>
  <c r="I3828" i="11" s="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 s="1"/>
  <c r="G3821" i="11"/>
  <c r="I3821" i="11"/>
  <c r="G3820" i="11"/>
  <c r="I3820" i="11" s="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 s="1"/>
  <c r="G3813" i="11"/>
  <c r="I3813" i="1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 s="1"/>
  <c r="G3789" i="11"/>
  <c r="I3789" i="11" s="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 s="1"/>
  <c r="G3780" i="11"/>
  <c r="I3780" i="11" s="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 s="1"/>
  <c r="G3772" i="11"/>
  <c r="I3772" i="11" s="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/>
  <c r="G3756" i="11"/>
  <c r="I3756" i="11" s="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 s="1"/>
  <c r="G3749" i="11"/>
  <c r="I3749" i="1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 s="1"/>
  <c r="G3741" i="11"/>
  <c r="I3741" i="11" s="1"/>
  <c r="G3740" i="11"/>
  <c r="I3740" i="1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 s="1"/>
  <c r="G3732" i="11"/>
  <c r="I3732" i="1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 s="1"/>
  <c r="G3724" i="11"/>
  <c r="I3724" i="1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 s="1"/>
  <c r="G3708" i="11"/>
  <c r="I3708" i="11" s="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/>
  <c r="G3700" i="11"/>
  <c r="I3700" i="11" s="1"/>
  <c r="G3699" i="11"/>
  <c r="I3699" i="11"/>
  <c r="G3698" i="11"/>
  <c r="I3698" i="11" s="1"/>
  <c r="G3697" i="11"/>
  <c r="I3697" i="11" s="1"/>
  <c r="G3696" i="11"/>
  <c r="I3696" i="11"/>
  <c r="G3695" i="11"/>
  <c r="I3695" i="11" s="1"/>
  <c r="G3694" i="11"/>
  <c r="I3694" i="11" s="1"/>
  <c r="G3693" i="11"/>
  <c r="I3693" i="11"/>
  <c r="G3692" i="11"/>
  <c r="I3692" i="11" s="1"/>
  <c r="G3691" i="11"/>
  <c r="I3691" i="11"/>
  <c r="G3690" i="11"/>
  <c r="I3690" i="11" s="1"/>
  <c r="G3689" i="11"/>
  <c r="I3689" i="11" s="1"/>
  <c r="G3688" i="11"/>
  <c r="I3688" i="11"/>
  <c r="G3687" i="11"/>
  <c r="I3687" i="11" s="1"/>
  <c r="G3686" i="11"/>
  <c r="I3686" i="11" s="1"/>
  <c r="G3685" i="11"/>
  <c r="I3685" i="11"/>
  <c r="G3684" i="11"/>
  <c r="I3684" i="11" s="1"/>
  <c r="G3683" i="11"/>
  <c r="I3683" i="11"/>
  <c r="G3682" i="11"/>
  <c r="I3682" i="11" s="1"/>
  <c r="G3681" i="11"/>
  <c r="I3681" i="11" s="1"/>
  <c r="G3680" i="11"/>
  <c r="I3680" i="11"/>
  <c r="G3679" i="11"/>
  <c r="I3679" i="11" s="1"/>
  <c r="G3678" i="11"/>
  <c r="I3678" i="11" s="1"/>
  <c r="G3677" i="11"/>
  <c r="I3677" i="11"/>
  <c r="G3676" i="11"/>
  <c r="I3676" i="11" s="1"/>
  <c r="G3675" i="11"/>
  <c r="I3675" i="11"/>
  <c r="G3674" i="11"/>
  <c r="I3674" i="11" s="1"/>
  <c r="G3673" i="11"/>
  <c r="I3673" i="11" s="1"/>
  <c r="G3672" i="11"/>
  <c r="I3672" i="11"/>
  <c r="G3671" i="11"/>
  <c r="I3671" i="11" s="1"/>
  <c r="G3670" i="11"/>
  <c r="I3670" i="11" s="1"/>
  <c r="G3669" i="11"/>
  <c r="I3669" i="11"/>
  <c r="G3668" i="11"/>
  <c r="I3668" i="11" s="1"/>
  <c r="G3667" i="11"/>
  <c r="I3667" i="11"/>
  <c r="G3666" i="11"/>
  <c r="I3666" i="11" s="1"/>
  <c r="G3665" i="11"/>
  <c r="I3665" i="11" s="1"/>
  <c r="G3664" i="11"/>
  <c r="I3664" i="11" s="1"/>
  <c r="G3663" i="11"/>
  <c r="I3663" i="11" s="1"/>
  <c r="G3662" i="11"/>
  <c r="I3662" i="11" s="1"/>
  <c r="G3661" i="11"/>
  <c r="I3661" i="11"/>
  <c r="G3660" i="11"/>
  <c r="I3660" i="11" s="1"/>
  <c r="G3659" i="11"/>
  <c r="I3659" i="11"/>
  <c r="G3658" i="11"/>
  <c r="I3658" i="11" s="1"/>
  <c r="G3657" i="11"/>
  <c r="I3657" i="11" s="1"/>
  <c r="G3656" i="11"/>
  <c r="I3656" i="11"/>
  <c r="G3655" i="11"/>
  <c r="I3655" i="11" s="1"/>
  <c r="G3654" i="11"/>
  <c r="I3654" i="11" s="1"/>
  <c r="G3653" i="11"/>
  <c r="I3653" i="11"/>
  <c r="G3652" i="11"/>
  <c r="I3652" i="11" s="1"/>
  <c r="G3651" i="11"/>
  <c r="I3651" i="11"/>
  <c r="G3650" i="11"/>
  <c r="I3650" i="11" s="1"/>
  <c r="G3649" i="11"/>
  <c r="I3649" i="11" s="1"/>
  <c r="G3648" i="11"/>
  <c r="I3648" i="11" s="1"/>
  <c r="G3647" i="11"/>
  <c r="I3647" i="11" s="1"/>
  <c r="G3646" i="11"/>
  <c r="I3646" i="11" s="1"/>
  <c r="G3645" i="11"/>
  <c r="I3645" i="11"/>
  <c r="G3644" i="11"/>
  <c r="I3644" i="11" s="1"/>
  <c r="G3643" i="11"/>
  <c r="I3643" i="11"/>
  <c r="G3642" i="11"/>
  <c r="I3642" i="11" s="1"/>
  <c r="G3641" i="11"/>
  <c r="I3641" i="11" s="1"/>
  <c r="G3640" i="11"/>
  <c r="I3640" i="11"/>
  <c r="G3639" i="11"/>
  <c r="I3639" i="11" s="1"/>
  <c r="G3638" i="11"/>
  <c r="I3638" i="11" s="1"/>
  <c r="G3637" i="11"/>
  <c r="I3637" i="11"/>
  <c r="G3636" i="11"/>
  <c r="I3636" i="11" s="1"/>
  <c r="G3635" i="11"/>
  <c r="I3635" i="11"/>
  <c r="G3634" i="11"/>
  <c r="I3634" i="11" s="1"/>
  <c r="G3633" i="11"/>
  <c r="I3633" i="11" s="1"/>
  <c r="G3632" i="11"/>
  <c r="I3632" i="11"/>
  <c r="G3631" i="11"/>
  <c r="I3631" i="11" s="1"/>
  <c r="G3630" i="11"/>
  <c r="I3630" i="11" s="1"/>
  <c r="G3629" i="11"/>
  <c r="I3629" i="11"/>
  <c r="G3628" i="11"/>
  <c r="I3628" i="11" s="1"/>
  <c r="G3627" i="11"/>
  <c r="I3627" i="11"/>
  <c r="G3626" i="11"/>
  <c r="I3626" i="11" s="1"/>
  <c r="G3625" i="11"/>
  <c r="I3625" i="11" s="1"/>
  <c r="G3624" i="11"/>
  <c r="I3624" i="11" s="1"/>
  <c r="G3623" i="11"/>
  <c r="I3623" i="11" s="1"/>
  <c r="G3622" i="11"/>
  <c r="I3622" i="11" s="1"/>
  <c r="G3621" i="11"/>
  <c r="I3621" i="11"/>
  <c r="G3620" i="11"/>
  <c r="I3620" i="11" s="1"/>
  <c r="G3619" i="11"/>
  <c r="I3619" i="11"/>
  <c r="G3618" i="11"/>
  <c r="I3618" i="11" s="1"/>
  <c r="G3617" i="11"/>
  <c r="I3617" i="11" s="1"/>
  <c r="G3616" i="11"/>
  <c r="I3616" i="11"/>
  <c r="G3615" i="11"/>
  <c r="I3615" i="11" s="1"/>
  <c r="G3614" i="11"/>
  <c r="I3614" i="11" s="1"/>
  <c r="G3613" i="11"/>
  <c r="I3613" i="11"/>
  <c r="G3612" i="11"/>
  <c r="I3612" i="11" s="1"/>
  <c r="G3611" i="11"/>
  <c r="I3611" i="11"/>
  <c r="G3610" i="11"/>
  <c r="I3610" i="11" s="1"/>
  <c r="G3609" i="11"/>
  <c r="I3609" i="11" s="1"/>
  <c r="G3608" i="11"/>
  <c r="I3608" i="11" s="1"/>
  <c r="G3607" i="11"/>
  <c r="I3607" i="11" s="1"/>
  <c r="G3606" i="11"/>
  <c r="I3606" i="11" s="1"/>
  <c r="G3605" i="11"/>
  <c r="I3605" i="11"/>
  <c r="G3604" i="11"/>
  <c r="I3604" i="11" s="1"/>
  <c r="G3603" i="11"/>
  <c r="I3603" i="11"/>
  <c r="G3602" i="11"/>
  <c r="I3602" i="11" s="1"/>
  <c r="G3601" i="11"/>
  <c r="I3601" i="11" s="1"/>
  <c r="G3600" i="11"/>
  <c r="I3600" i="11" s="1"/>
  <c r="G3599" i="11"/>
  <c r="I3599" i="11" s="1"/>
  <c r="G3598" i="11"/>
  <c r="I3598" i="11" s="1"/>
  <c r="G3597" i="11"/>
  <c r="I3597" i="11"/>
  <c r="G3596" i="11"/>
  <c r="I3596" i="11" s="1"/>
  <c r="G3595" i="11"/>
  <c r="I3595" i="11"/>
  <c r="G3594" i="11"/>
  <c r="I3594" i="11" s="1"/>
  <c r="G3593" i="11"/>
  <c r="I3593" i="11" s="1"/>
  <c r="G3592" i="11"/>
  <c r="I3592" i="11"/>
  <c r="G3591" i="11"/>
  <c r="I3591" i="11" s="1"/>
  <c r="G3590" i="11"/>
  <c r="I3590" i="11" s="1"/>
  <c r="G3589" i="11"/>
  <c r="I3589" i="11"/>
  <c r="G3588" i="11"/>
  <c r="I3588" i="11" s="1"/>
  <c r="G3587" i="11"/>
  <c r="I3587" i="11"/>
  <c r="G3586" i="11"/>
  <c r="I3586" i="11" s="1"/>
  <c r="G3585" i="11"/>
  <c r="I3585" i="11" s="1"/>
  <c r="G3584" i="11"/>
  <c r="I3584" i="11"/>
  <c r="G3583" i="11"/>
  <c r="I3583" i="11" s="1"/>
  <c r="G3582" i="11"/>
  <c r="I3582" i="11" s="1"/>
  <c r="G3581" i="11"/>
  <c r="I3581" i="11"/>
  <c r="G3580" i="11"/>
  <c r="I3580" i="11" s="1"/>
  <c r="G3579" i="11"/>
  <c r="I3579" i="11"/>
  <c r="G3578" i="11"/>
  <c r="I3578" i="11" s="1"/>
  <c r="G3577" i="11"/>
  <c r="I3577" i="11" s="1"/>
  <c r="G3576" i="11"/>
  <c r="I3576" i="11"/>
  <c r="G3575" i="11"/>
  <c r="I3575" i="11" s="1"/>
  <c r="G3574" i="11"/>
  <c r="I3574" i="11" s="1"/>
  <c r="G3573" i="11"/>
  <c r="I3573" i="11"/>
  <c r="G3572" i="11"/>
  <c r="I3572" i="11" s="1"/>
  <c r="G3571" i="11"/>
  <c r="I3571" i="11"/>
  <c r="G3570" i="11"/>
  <c r="I3570" i="11" s="1"/>
  <c r="G3569" i="11"/>
  <c r="I3569" i="11" s="1"/>
  <c r="G3568" i="11"/>
  <c r="I3568" i="11" s="1"/>
  <c r="G3567" i="11"/>
  <c r="I3567" i="11" s="1"/>
  <c r="G3566" i="11"/>
  <c r="I3566" i="11" s="1"/>
  <c r="G3565" i="11"/>
  <c r="I3565" i="11"/>
  <c r="G3564" i="11"/>
  <c r="I3564" i="11" s="1"/>
  <c r="G3563" i="11"/>
  <c r="I3563" i="11"/>
  <c r="G3562" i="11"/>
  <c r="I3562" i="11" s="1"/>
  <c r="G3561" i="11"/>
  <c r="I3561" i="11" s="1"/>
  <c r="G3560" i="11"/>
  <c r="I3560" i="11"/>
  <c r="G3559" i="11"/>
  <c r="I3559" i="11" s="1"/>
  <c r="G3558" i="11"/>
  <c r="I3558" i="11" s="1"/>
  <c r="G3557" i="11"/>
  <c r="I3557" i="11"/>
  <c r="G3556" i="11"/>
  <c r="I3556" i="11" s="1"/>
  <c r="G3555" i="11"/>
  <c r="I3555" i="11"/>
  <c r="G3554" i="11"/>
  <c r="I3554" i="11" s="1"/>
  <c r="G3553" i="11"/>
  <c r="I3553" i="11" s="1"/>
  <c r="G3552" i="11"/>
  <c r="I3552" i="11" s="1"/>
  <c r="G3551" i="11"/>
  <c r="I3551" i="11" s="1"/>
  <c r="G3550" i="11"/>
  <c r="I3550" i="11" s="1"/>
  <c r="G3549" i="11"/>
  <c r="I3549" i="11"/>
  <c r="G3548" i="11"/>
  <c r="I3548" i="11" s="1"/>
  <c r="G3547" i="11"/>
  <c r="I3547" i="11"/>
  <c r="G3546" i="11"/>
  <c r="I3546" i="11" s="1"/>
  <c r="G3545" i="11"/>
  <c r="I3545" i="11" s="1"/>
  <c r="G3544" i="11"/>
  <c r="I3544" i="11"/>
  <c r="G3543" i="11"/>
  <c r="I3543" i="11" s="1"/>
  <c r="G3542" i="11"/>
  <c r="I3542" i="11" s="1"/>
  <c r="G3541" i="11"/>
  <c r="I3541" i="11"/>
  <c r="G3540" i="11"/>
  <c r="I3540" i="11" s="1"/>
  <c r="G3539" i="11"/>
  <c r="I3539" i="11"/>
  <c r="G3538" i="11"/>
  <c r="I3538" i="11" s="1"/>
  <c r="G3537" i="11"/>
  <c r="I3537" i="11" s="1"/>
  <c r="G3536" i="11"/>
  <c r="I3536" i="11" s="1"/>
  <c r="G3535" i="11"/>
  <c r="I3535" i="11" s="1"/>
  <c r="G3534" i="11"/>
  <c r="I3534" i="11" s="1"/>
  <c r="G3533" i="11"/>
  <c r="I3533" i="11"/>
  <c r="G3532" i="11"/>
  <c r="I3532" i="11" s="1"/>
  <c r="G3531" i="11"/>
  <c r="I3531" i="11"/>
  <c r="G3530" i="11"/>
  <c r="I3530" i="11" s="1"/>
  <c r="G3529" i="11"/>
  <c r="I3529" i="11" s="1"/>
  <c r="G3528" i="11"/>
  <c r="I3528" i="11"/>
  <c r="G3527" i="11"/>
  <c r="I3527" i="11" s="1"/>
  <c r="G3526" i="11"/>
  <c r="I3526" i="11" s="1"/>
  <c r="G3525" i="11"/>
  <c r="I3525" i="11"/>
  <c r="G3524" i="11"/>
  <c r="I3524" i="11" s="1"/>
  <c r="G3523" i="11"/>
  <c r="I3523" i="11"/>
  <c r="G3522" i="11"/>
  <c r="I3522" i="11" s="1"/>
  <c r="G3521" i="11"/>
  <c r="I3521" i="11" s="1"/>
  <c r="G3520" i="11"/>
  <c r="I3520" i="11" s="1"/>
  <c r="G3519" i="11"/>
  <c r="I3519" i="11" s="1"/>
  <c r="G3518" i="11"/>
  <c r="I3518" i="11" s="1"/>
  <c r="G3517" i="11"/>
  <c r="I3517" i="11"/>
  <c r="G3516" i="11"/>
  <c r="I3516" i="11" s="1"/>
  <c r="G3515" i="11"/>
  <c r="I3515" i="11"/>
  <c r="G3514" i="11"/>
  <c r="I3514" i="11" s="1"/>
  <c r="G3513" i="11"/>
  <c r="I3513" i="11" s="1"/>
  <c r="G3512" i="11"/>
  <c r="I3512" i="11"/>
  <c r="G3511" i="11"/>
  <c r="I3511" i="11" s="1"/>
  <c r="G3510" i="11"/>
  <c r="I3510" i="11" s="1"/>
  <c r="G3509" i="11"/>
  <c r="I3509" i="11"/>
  <c r="G3508" i="11"/>
  <c r="I3508" i="11" s="1"/>
  <c r="G3507" i="11"/>
  <c r="I3507" i="11"/>
  <c r="G3506" i="11"/>
  <c r="I3506" i="11" s="1"/>
  <c r="G3505" i="11"/>
  <c r="I3505" i="11" s="1"/>
  <c r="G3504" i="11"/>
  <c r="I3504" i="11" s="1"/>
  <c r="G3503" i="11"/>
  <c r="I3503" i="11" s="1"/>
  <c r="G3502" i="11"/>
  <c r="I3502" i="11" s="1"/>
  <c r="G3501" i="11"/>
  <c r="I3501" i="11"/>
  <c r="G3500" i="11"/>
  <c r="I3500" i="11" s="1"/>
  <c r="G3499" i="11"/>
  <c r="I3499" i="11"/>
  <c r="G3498" i="11"/>
  <c r="I3498" i="11" s="1"/>
  <c r="G3497" i="11"/>
  <c r="I3497" i="11" s="1"/>
  <c r="G3496" i="11"/>
  <c r="I3496" i="11" s="1"/>
  <c r="G3495" i="11"/>
  <c r="I3495" i="11" s="1"/>
  <c r="G3494" i="11"/>
  <c r="I3494" i="11" s="1"/>
  <c r="G3493" i="11"/>
  <c r="I3493" i="11"/>
  <c r="G3492" i="11"/>
  <c r="I3492" i="11" s="1"/>
  <c r="G3491" i="11"/>
  <c r="I3491" i="11"/>
  <c r="G3490" i="11"/>
  <c r="I3490" i="11" s="1"/>
  <c r="G3489" i="11"/>
  <c r="I3489" i="11" s="1"/>
  <c r="G3488" i="11"/>
  <c r="I3488" i="11"/>
  <c r="G3487" i="11"/>
  <c r="I3487" i="11" s="1"/>
  <c r="G3486" i="11"/>
  <c r="I3486" i="11" s="1"/>
  <c r="G3485" i="11"/>
  <c r="I3485" i="11"/>
  <c r="G3484" i="11"/>
  <c r="I3484" i="11" s="1"/>
  <c r="G3483" i="11"/>
  <c r="I3483" i="11"/>
  <c r="G3482" i="11"/>
  <c r="I3482" i="11" s="1"/>
  <c r="G3481" i="11"/>
  <c r="I3481" i="11" s="1"/>
  <c r="G3480" i="11"/>
  <c r="I3480" i="11"/>
  <c r="G3479" i="11"/>
  <c r="I3479" i="11" s="1"/>
  <c r="G3478" i="11"/>
  <c r="I3478" i="11" s="1"/>
  <c r="G3477" i="11"/>
  <c r="I3477" i="11"/>
  <c r="G3476" i="11"/>
  <c r="I3476" i="11" s="1"/>
  <c r="G3475" i="11"/>
  <c r="I3475" i="11"/>
  <c r="G3474" i="11"/>
  <c r="I3474" i="11" s="1"/>
  <c r="G3473" i="11"/>
  <c r="I3473" i="11" s="1"/>
  <c r="G3472" i="11"/>
  <c r="I3472" i="11" s="1"/>
  <c r="G3471" i="11"/>
  <c r="I3471" i="11" s="1"/>
  <c r="G3470" i="11"/>
  <c r="I3470" i="11" s="1"/>
  <c r="G3469" i="11"/>
  <c r="I3469" i="11" s="1"/>
  <c r="G3468" i="11"/>
  <c r="I3468" i="11" s="1"/>
  <c r="G3467" i="11"/>
  <c r="I3467" i="11"/>
  <c r="G3466" i="11"/>
  <c r="I3466" i="11" s="1"/>
  <c r="G3465" i="11"/>
  <c r="I3465" i="11" s="1"/>
  <c r="G3464" i="11"/>
  <c r="I3464" i="11"/>
  <c r="G3463" i="11"/>
  <c r="I3463" i="11" s="1"/>
  <c r="G3462" i="11"/>
  <c r="I3462" i="11" s="1"/>
  <c r="G3461" i="11"/>
  <c r="I3461" i="11" s="1"/>
  <c r="G3460" i="11"/>
  <c r="I3460" i="11" s="1"/>
  <c r="G3459" i="11"/>
  <c r="I3459" i="11" s="1"/>
  <c r="G3458" i="11"/>
  <c r="I3458" i="11" s="1"/>
  <c r="G3457" i="11"/>
  <c r="I3457" i="11" s="1"/>
  <c r="G3456" i="11"/>
  <c r="I3456" i="11" s="1"/>
  <c r="G3455" i="11"/>
  <c r="I3455" i="11" s="1"/>
  <c r="G3454" i="11"/>
  <c r="I3454" i="11" s="1"/>
  <c r="G3453" i="11"/>
  <c r="I3453" i="11"/>
  <c r="G3452" i="11"/>
  <c r="I3452" i="11" s="1"/>
  <c r="G3451" i="11"/>
  <c r="I3451" i="11"/>
  <c r="G3450" i="11"/>
  <c r="I3450" i="11" s="1"/>
  <c r="G3449" i="11"/>
  <c r="I3449" i="11" s="1"/>
  <c r="G3448" i="11"/>
  <c r="I3448" i="11"/>
  <c r="G3447" i="11"/>
  <c r="I3447" i="11" s="1"/>
  <c r="G3446" i="11"/>
  <c r="I3446" i="11" s="1"/>
  <c r="G3445" i="11"/>
  <c r="I3445" i="11"/>
  <c r="G3444" i="11"/>
  <c r="I3444" i="11" s="1"/>
  <c r="G3443" i="11"/>
  <c r="I3443" i="11" s="1"/>
  <c r="G3442" i="11"/>
  <c r="I3442" i="11" s="1"/>
  <c r="G3441" i="11"/>
  <c r="I3441" i="11" s="1"/>
  <c r="G3440" i="11"/>
  <c r="I3440" i="11" s="1"/>
  <c r="G3439" i="11"/>
  <c r="I3439" i="11" s="1"/>
  <c r="G3438" i="11"/>
  <c r="I3438" i="11" s="1"/>
  <c r="G3437" i="11"/>
  <c r="I3437" i="11" s="1"/>
  <c r="G3436" i="11"/>
  <c r="I3436" i="11" s="1"/>
  <c r="G3435" i="11"/>
  <c r="I3435" i="11"/>
  <c r="G3434" i="11"/>
  <c r="I3434" i="11" s="1"/>
  <c r="G3433" i="11"/>
  <c r="I3433" i="11" s="1"/>
  <c r="G3432" i="11"/>
  <c r="I3432" i="11"/>
  <c r="G3431" i="11"/>
  <c r="I3431" i="11" s="1"/>
  <c r="G3430" i="11"/>
  <c r="I3430" i="11" s="1"/>
  <c r="G3429" i="11"/>
  <c r="I3429" i="11"/>
  <c r="G3428" i="11"/>
  <c r="I3428" i="11" s="1"/>
  <c r="G3427" i="11"/>
  <c r="I3427" i="11" s="1"/>
  <c r="G3426" i="11"/>
  <c r="I3426" i="11" s="1"/>
  <c r="G3425" i="11"/>
  <c r="I3425" i="11" s="1"/>
  <c r="G3424" i="11"/>
  <c r="I3424" i="11" s="1"/>
  <c r="G3423" i="11"/>
  <c r="I3423" i="11" s="1"/>
  <c r="G3422" i="11"/>
  <c r="I3422" i="11" s="1"/>
  <c r="G3421" i="11"/>
  <c r="I3421" i="11" s="1"/>
  <c r="G3420" i="11"/>
  <c r="I3420" i="11" s="1"/>
  <c r="G3419" i="11"/>
  <c r="I3419" i="11"/>
  <c r="G3418" i="11"/>
  <c r="I3418" i="11" s="1"/>
  <c r="G3417" i="11"/>
  <c r="I3417" i="11" s="1"/>
  <c r="G3416" i="11"/>
  <c r="I3416" i="11"/>
  <c r="G3415" i="11"/>
  <c r="I3415" i="11" s="1"/>
  <c r="G3414" i="11"/>
  <c r="I3414" i="11" s="1"/>
  <c r="G3413" i="11"/>
  <c r="I3413" i="11"/>
  <c r="G3412" i="11"/>
  <c r="I3412" i="11" s="1"/>
  <c r="G3411" i="11"/>
  <c r="I3411" i="11" s="1"/>
  <c r="G3410" i="11"/>
  <c r="I3410" i="11" s="1"/>
  <c r="G3409" i="11"/>
  <c r="I3409" i="11" s="1"/>
  <c r="G3408" i="11"/>
  <c r="I3408" i="11" s="1"/>
  <c r="G3407" i="11"/>
  <c r="I3407" i="11" s="1"/>
  <c r="G3406" i="11"/>
  <c r="I3406" i="11" s="1"/>
  <c r="G3405" i="11"/>
  <c r="I3405" i="11" s="1"/>
  <c r="G3404" i="11"/>
  <c r="I3404" i="11" s="1"/>
  <c r="G3403" i="11"/>
  <c r="I3403" i="11" s="1"/>
  <c r="G3402" i="11"/>
  <c r="I3402" i="11" s="1"/>
  <c r="G3401" i="11"/>
  <c r="I3401" i="11" s="1"/>
  <c r="G3400" i="11"/>
  <c r="I3400" i="11"/>
  <c r="G3399" i="11"/>
  <c r="I3399" i="11" s="1"/>
  <c r="G3398" i="11"/>
  <c r="I3398" i="11" s="1"/>
  <c r="G3397" i="11"/>
  <c r="I3397" i="11"/>
  <c r="G3396" i="11"/>
  <c r="I3396" i="11" s="1"/>
  <c r="G3395" i="11"/>
  <c r="I3395" i="11"/>
  <c r="G3394" i="11"/>
  <c r="I3394" i="11" s="1"/>
  <c r="G3393" i="11"/>
  <c r="I3393" i="11" s="1"/>
  <c r="G3392" i="11"/>
  <c r="I3392" i="11" s="1"/>
  <c r="G3391" i="11"/>
  <c r="I3391" i="11" s="1"/>
  <c r="G3390" i="11"/>
  <c r="I3390" i="11" s="1"/>
  <c r="G3389" i="11"/>
  <c r="I3389" i="11" s="1"/>
  <c r="G3388" i="11"/>
  <c r="I3388" i="11" s="1"/>
  <c r="G3387" i="11"/>
  <c r="I3387" i="11"/>
  <c r="G3386" i="11"/>
  <c r="I3386" i="11" s="1"/>
  <c r="G3385" i="11"/>
  <c r="I3385" i="11" s="1"/>
  <c r="G3384" i="11"/>
  <c r="I3384" i="11"/>
  <c r="G3383" i="11"/>
  <c r="I3383" i="11" s="1"/>
  <c r="G3382" i="11"/>
  <c r="I3382" i="11" s="1"/>
  <c r="G3381" i="11"/>
  <c r="I3381" i="11"/>
  <c r="G3380" i="11"/>
  <c r="I3380" i="11" s="1"/>
  <c r="G3379" i="11"/>
  <c r="I3379" i="11" s="1"/>
  <c r="G3378" i="11"/>
  <c r="I3378" i="11" s="1"/>
  <c r="G3377" i="11"/>
  <c r="I3377" i="11" s="1"/>
  <c r="G3376" i="11"/>
  <c r="I3376" i="11" s="1"/>
  <c r="G3375" i="11"/>
  <c r="I3375" i="11" s="1"/>
  <c r="G3374" i="11"/>
  <c r="I3374" i="11" s="1"/>
  <c r="G3373" i="11"/>
  <c r="I3373" i="11" s="1"/>
  <c r="G3372" i="11"/>
  <c r="I3372" i="11" s="1"/>
  <c r="G3371" i="11"/>
  <c r="I3371" i="11"/>
  <c r="G3370" i="11"/>
  <c r="I3370" i="11" s="1"/>
  <c r="G3369" i="11"/>
  <c r="I3369" i="11" s="1"/>
  <c r="G3368" i="11"/>
  <c r="I3368" i="11" s="1"/>
  <c r="G3367" i="11"/>
  <c r="I3367" i="11" s="1"/>
  <c r="G3366" i="11"/>
  <c r="I3366" i="11" s="1"/>
  <c r="G3365" i="11"/>
  <c r="I3365" i="11"/>
  <c r="G3364" i="11"/>
  <c r="I3364" i="11" s="1"/>
  <c r="G3363" i="11"/>
  <c r="I3363" i="11" s="1"/>
  <c r="G3362" i="11"/>
  <c r="I3362" i="11" s="1"/>
  <c r="G3361" i="11"/>
  <c r="I3361" i="11" s="1"/>
  <c r="G3360" i="11"/>
  <c r="I3360" i="11"/>
  <c r="G3359" i="11"/>
  <c r="I3359" i="11" s="1"/>
  <c r="G3358" i="11"/>
  <c r="I3358" i="11" s="1"/>
  <c r="G3357" i="11"/>
  <c r="I3357" i="11" s="1"/>
  <c r="G3356" i="11"/>
  <c r="I3356" i="11" s="1"/>
  <c r="G3355" i="11"/>
  <c r="I3355" i="11"/>
  <c r="G3354" i="11"/>
  <c r="I3354" i="11" s="1"/>
  <c r="G3353" i="11"/>
  <c r="I3353" i="11" s="1"/>
  <c r="G3352" i="11"/>
  <c r="I3352" i="11"/>
  <c r="G3351" i="11"/>
  <c r="I3351" i="11" s="1"/>
  <c r="G3350" i="11"/>
  <c r="I3350" i="11" s="1"/>
  <c r="G3349" i="11"/>
  <c r="I3349" i="11"/>
  <c r="G3348" i="11"/>
  <c r="I3348" i="11" s="1"/>
  <c r="G3347" i="11"/>
  <c r="I3347" i="11" s="1"/>
  <c r="G3346" i="11"/>
  <c r="I3346" i="11" s="1"/>
  <c r="G3345" i="11"/>
  <c r="I3345" i="11" s="1"/>
  <c r="G3344" i="11"/>
  <c r="I3344" i="11" s="1"/>
  <c r="G3343" i="11"/>
  <c r="I3343" i="11" s="1"/>
  <c r="G3342" i="11"/>
  <c r="I3342" i="11" s="1"/>
  <c r="G3341" i="11"/>
  <c r="I3341" i="11" s="1"/>
  <c r="G3340" i="11"/>
  <c r="I3340" i="11" s="1"/>
  <c r="G3339" i="11"/>
  <c r="I3339" i="11"/>
  <c r="G3338" i="11"/>
  <c r="I3338" i="11" s="1"/>
  <c r="G3337" i="11"/>
  <c r="I3337" i="11" s="1"/>
  <c r="G3336" i="11"/>
  <c r="I3336" i="11"/>
  <c r="G3335" i="11"/>
  <c r="I3335" i="11" s="1"/>
  <c r="G3334" i="11"/>
  <c r="I3334" i="11" s="1"/>
  <c r="G3333" i="11"/>
  <c r="I3333" i="11" s="1"/>
  <c r="G3332" i="11"/>
  <c r="I3332" i="11" s="1"/>
  <c r="G3331" i="11"/>
  <c r="I3331" i="11" s="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/>
  <c r="G3324" i="11"/>
  <c r="I3324" i="11" s="1"/>
  <c r="G3323" i="11"/>
  <c r="I3323" i="11"/>
  <c r="G3322" i="11"/>
  <c r="I3322" i="11" s="1"/>
  <c r="G3321" i="11"/>
  <c r="I3321" i="11" s="1"/>
  <c r="G3320" i="11"/>
  <c r="I3320" i="11"/>
  <c r="G3319" i="11"/>
  <c r="I3319" i="11" s="1"/>
  <c r="G3318" i="11"/>
  <c r="I3318" i="11" s="1"/>
  <c r="G3317" i="11"/>
  <c r="I3317" i="11"/>
  <c r="G3316" i="11"/>
  <c r="I3316" i="11" s="1"/>
  <c r="G3315" i="11"/>
  <c r="I3315" i="11" s="1"/>
  <c r="G3314" i="11"/>
  <c r="I3314" i="11" s="1"/>
  <c r="G3313" i="11"/>
  <c r="I3313" i="11" s="1"/>
  <c r="G3312" i="11"/>
  <c r="I3312" i="11" s="1"/>
  <c r="G3311" i="11"/>
  <c r="I3311" i="11" s="1"/>
  <c r="G3310" i="11"/>
  <c r="I3310" i="11" s="1"/>
  <c r="G3309" i="11"/>
  <c r="I3309" i="11" s="1"/>
  <c r="G3308" i="11"/>
  <c r="I3308" i="11" s="1"/>
  <c r="G3307" i="11"/>
  <c r="I3307" i="11"/>
  <c r="G3306" i="11"/>
  <c r="I3306" i="11" s="1"/>
  <c r="G3305" i="11"/>
  <c r="I3305" i="11" s="1"/>
  <c r="G3304" i="11"/>
  <c r="I3304" i="11"/>
  <c r="G3303" i="11"/>
  <c r="I3303" i="11" s="1"/>
  <c r="G3302" i="11"/>
  <c r="I3302" i="11" s="1"/>
  <c r="G3301" i="11"/>
  <c r="I3301" i="11"/>
  <c r="G3300" i="11"/>
  <c r="I3300" i="11" s="1"/>
  <c r="G3299" i="11"/>
  <c r="I3299" i="11"/>
  <c r="G3298" i="11"/>
  <c r="I3298" i="11" s="1"/>
  <c r="G3297" i="11"/>
  <c r="I3297" i="11" s="1"/>
  <c r="G3296" i="11"/>
  <c r="I3296" i="11" s="1"/>
  <c r="G3295" i="11"/>
  <c r="I3295" i="11" s="1"/>
  <c r="G3294" i="11"/>
  <c r="I3294" i="11" s="1"/>
  <c r="G3293" i="11"/>
  <c r="I3293" i="11" s="1"/>
  <c r="G3292" i="11"/>
  <c r="I3292" i="11" s="1"/>
  <c r="G3291" i="11"/>
  <c r="I3291" i="11"/>
  <c r="G3290" i="11"/>
  <c r="I3290" i="11" s="1"/>
  <c r="G3289" i="11"/>
  <c r="I3289" i="11" s="1"/>
  <c r="G3288" i="11"/>
  <c r="I3288" i="11"/>
  <c r="G3287" i="11"/>
  <c r="I3287" i="11" s="1"/>
  <c r="G3286" i="11"/>
  <c r="I3286" i="11" s="1"/>
  <c r="G3285" i="11"/>
  <c r="I3285" i="11"/>
  <c r="G3284" i="11"/>
  <c r="I3284" i="11" s="1"/>
  <c r="G3283" i="11"/>
  <c r="I3283" i="11" s="1"/>
  <c r="G3282" i="11"/>
  <c r="I3282" i="11" s="1"/>
  <c r="G3281" i="11"/>
  <c r="I3281" i="11" s="1"/>
  <c r="G3280" i="11"/>
  <c r="I3280" i="11" s="1"/>
  <c r="G3279" i="11"/>
  <c r="I3279" i="11" s="1"/>
  <c r="G3278" i="11"/>
  <c r="I3278" i="11" s="1"/>
  <c r="G3277" i="11"/>
  <c r="I3277" i="11" s="1"/>
  <c r="G3276" i="11"/>
  <c r="I3276" i="11" s="1"/>
  <c r="G3275" i="11"/>
  <c r="I3275" i="11" s="1"/>
  <c r="G3274" i="11"/>
  <c r="I3274" i="11" s="1"/>
  <c r="G3273" i="11"/>
  <c r="I3273" i="11" s="1"/>
  <c r="G3272" i="11"/>
  <c r="I3272" i="11"/>
  <c r="G3271" i="11"/>
  <c r="I3271" i="11" s="1"/>
  <c r="G3270" i="11"/>
  <c r="I3270" i="11" s="1"/>
  <c r="G3269" i="11"/>
  <c r="I3269" i="11"/>
  <c r="G3268" i="11"/>
  <c r="I3268" i="11" s="1"/>
  <c r="G3267" i="11"/>
  <c r="I3267" i="11"/>
  <c r="G3266" i="11"/>
  <c r="I3266" i="11" s="1"/>
  <c r="G3265" i="11"/>
  <c r="I3265" i="11" s="1"/>
  <c r="G3264" i="11"/>
  <c r="I3264" i="11" s="1"/>
  <c r="G3263" i="11"/>
  <c r="I3263" i="11" s="1"/>
  <c r="G3262" i="11"/>
  <c r="I3262" i="11" s="1"/>
  <c r="G3261" i="11"/>
  <c r="I3261" i="11" s="1"/>
  <c r="G3260" i="11"/>
  <c r="I3260" i="11" s="1"/>
  <c r="G3259" i="11"/>
  <c r="I3259" i="11"/>
  <c r="G3258" i="11"/>
  <c r="I3258" i="11" s="1"/>
  <c r="G3257" i="11"/>
  <c r="I3257" i="11" s="1"/>
  <c r="G3256" i="11"/>
  <c r="I3256" i="11"/>
  <c r="G3255" i="11"/>
  <c r="I3255" i="11" s="1"/>
  <c r="G3254" i="11"/>
  <c r="I3254" i="11" s="1"/>
  <c r="G3253" i="11"/>
  <c r="I3253" i="11"/>
  <c r="G3252" i="11"/>
  <c r="I3252" i="11" s="1"/>
  <c r="G3251" i="11"/>
  <c r="I3251" i="11" s="1"/>
  <c r="G3250" i="11"/>
  <c r="I3250" i="11" s="1"/>
  <c r="G3249" i="11"/>
  <c r="I3249" i="11" s="1"/>
  <c r="G3248" i="11"/>
  <c r="I3248" i="11" s="1"/>
  <c r="G3247" i="11"/>
  <c r="I3247" i="11" s="1"/>
  <c r="G3246" i="11"/>
  <c r="I3246" i="11" s="1"/>
  <c r="G3245" i="11"/>
  <c r="I3245" i="11" s="1"/>
  <c r="G3244" i="11"/>
  <c r="I3244" i="11" s="1"/>
  <c r="G3243" i="11"/>
  <c r="I3243" i="11"/>
  <c r="G3242" i="11"/>
  <c r="I3242" i="11" s="1"/>
  <c r="G3241" i="11"/>
  <c r="I3241" i="11" s="1"/>
  <c r="G3240" i="11"/>
  <c r="I3240" i="11" s="1"/>
  <c r="G3239" i="11"/>
  <c r="I3239" i="11" s="1"/>
  <c r="G3238" i="11"/>
  <c r="I3238" i="11" s="1"/>
  <c r="G3237" i="11"/>
  <c r="I3237" i="11"/>
  <c r="G3236" i="11"/>
  <c r="I3236" i="11" s="1"/>
  <c r="G3235" i="11"/>
  <c r="I3235" i="11" s="1"/>
  <c r="G3234" i="11"/>
  <c r="I3234" i="11" s="1"/>
  <c r="G3233" i="11"/>
  <c r="I3233" i="11" s="1"/>
  <c r="G3232" i="11"/>
  <c r="I3232" i="11"/>
  <c r="G3231" i="11"/>
  <c r="I3231" i="11" s="1"/>
  <c r="G3230" i="11"/>
  <c r="I3230" i="11" s="1"/>
  <c r="G3229" i="11"/>
  <c r="I3229" i="11"/>
  <c r="G3228" i="11"/>
  <c r="I3228" i="11" s="1"/>
  <c r="G3227" i="11"/>
  <c r="I3227" i="11"/>
  <c r="G3226" i="11"/>
  <c r="I3226" i="11" s="1"/>
  <c r="G3225" i="11"/>
  <c r="I3225" i="11" s="1"/>
  <c r="G3224" i="11"/>
  <c r="I3224" i="11"/>
  <c r="G3223" i="11"/>
  <c r="I3223" i="11" s="1"/>
  <c r="G3222" i="11"/>
  <c r="I3222" i="11" s="1"/>
  <c r="G3221" i="11"/>
  <c r="I3221" i="11"/>
  <c r="G3220" i="11"/>
  <c r="I3220" i="11" s="1"/>
  <c r="G3219" i="11"/>
  <c r="I3219" i="11" s="1"/>
  <c r="G3218" i="11"/>
  <c r="I3218" i="11" s="1"/>
  <c r="G3217" i="11"/>
  <c r="I3217" i="11" s="1"/>
  <c r="G3216" i="11"/>
  <c r="I3216" i="11" s="1"/>
  <c r="G3215" i="11"/>
  <c r="I3215" i="11" s="1"/>
  <c r="G3214" i="11"/>
  <c r="I3214" i="11" s="1"/>
  <c r="G3213" i="11"/>
  <c r="I3213" i="11" s="1"/>
  <c r="G3212" i="11"/>
  <c r="I3212" i="11" s="1"/>
  <c r="G3211" i="11"/>
  <c r="I3211" i="11"/>
  <c r="G3210" i="11"/>
  <c r="I3210" i="11" s="1"/>
  <c r="G3209" i="11"/>
  <c r="I3209" i="11" s="1"/>
  <c r="G3208" i="11"/>
  <c r="I3208" i="11"/>
  <c r="G3207" i="11"/>
  <c r="I3207" i="11" s="1"/>
  <c r="G3206" i="11"/>
  <c r="I3206" i="11" s="1"/>
  <c r="G3205" i="11"/>
  <c r="I3205" i="11" s="1"/>
  <c r="G3204" i="11"/>
  <c r="I3204" i="11" s="1"/>
  <c r="G3203" i="11"/>
  <c r="I3203" i="11" s="1"/>
  <c r="G3202" i="11"/>
  <c r="I3202" i="11" s="1"/>
  <c r="G3201" i="11"/>
  <c r="I3201" i="11" s="1"/>
  <c r="G3200" i="11"/>
  <c r="I3200" i="11" s="1"/>
  <c r="G3199" i="11"/>
  <c r="I3199" i="11" s="1"/>
  <c r="G3198" i="11"/>
  <c r="I3198" i="11" s="1"/>
  <c r="G3197" i="11"/>
  <c r="I3197" i="11"/>
  <c r="G3196" i="11"/>
  <c r="I3196" i="11" s="1"/>
  <c r="G3195" i="11"/>
  <c r="I3195" i="11"/>
  <c r="G3194" i="11"/>
  <c r="I3194" i="11" s="1"/>
  <c r="G3193" i="11"/>
  <c r="I3193" i="11" s="1"/>
  <c r="G3192" i="11"/>
  <c r="I3192" i="11"/>
  <c r="G3191" i="11"/>
  <c r="I3191" i="11" s="1"/>
  <c r="G3190" i="11"/>
  <c r="I3190" i="11" s="1"/>
  <c r="G3189" i="11"/>
  <c r="I3189" i="11"/>
  <c r="G3188" i="11"/>
  <c r="I3188" i="11" s="1"/>
  <c r="G3187" i="11"/>
  <c r="I3187" i="11" s="1"/>
  <c r="G3186" i="11"/>
  <c r="I3186" i="11" s="1"/>
  <c r="G3185" i="11"/>
  <c r="I3185" i="11" s="1"/>
  <c r="G3184" i="11"/>
  <c r="I3184" i="11" s="1"/>
  <c r="G3183" i="11"/>
  <c r="I3183" i="11" s="1"/>
  <c r="G3182" i="11"/>
  <c r="I3182" i="11" s="1"/>
  <c r="G3181" i="11"/>
  <c r="I3181" i="11" s="1"/>
  <c r="G3180" i="11"/>
  <c r="I3180" i="11" s="1"/>
  <c r="G3179" i="11"/>
  <c r="I3179" i="11"/>
  <c r="G3178" i="11"/>
  <c r="I3178" i="11" s="1"/>
  <c r="G3177" i="11"/>
  <c r="I3177" i="11" s="1"/>
  <c r="G3176" i="11"/>
  <c r="I3176" i="11"/>
  <c r="G3175" i="11"/>
  <c r="I3175" i="11" s="1"/>
  <c r="G3174" i="11"/>
  <c r="I3174" i="11" s="1"/>
  <c r="G3173" i="11"/>
  <c r="I3173" i="11"/>
  <c r="G3172" i="11"/>
  <c r="I3172" i="11" s="1"/>
  <c r="G3171" i="11"/>
  <c r="I3171" i="11"/>
  <c r="G3170" i="11"/>
  <c r="I3170" i="11" s="1"/>
  <c r="G3169" i="11"/>
  <c r="I3169" i="11" s="1"/>
  <c r="G3168" i="11"/>
  <c r="I3168" i="11" s="1"/>
  <c r="G3167" i="11"/>
  <c r="I3167" i="11" s="1"/>
  <c r="G3166" i="11"/>
  <c r="I3166" i="11" s="1"/>
  <c r="G3165" i="11"/>
  <c r="I3165" i="11" s="1"/>
  <c r="G3164" i="11"/>
  <c r="I3164" i="11" s="1"/>
  <c r="G3163" i="11"/>
  <c r="I3163" i="11"/>
  <c r="G3162" i="11"/>
  <c r="I3162" i="11"/>
  <c r="G3161" i="11"/>
  <c r="I3161" i="11"/>
  <c r="G3160" i="11"/>
  <c r="I3160" i="11" s="1"/>
  <c r="G3159" i="11"/>
  <c r="I3159" i="11" s="1"/>
  <c r="G3158" i="11"/>
  <c r="I3158" i="11" s="1"/>
  <c r="G3157" i="11"/>
  <c r="I3157" i="11"/>
  <c r="G3156" i="11"/>
  <c r="I3156" i="11" s="1"/>
  <c r="G3155" i="11"/>
  <c r="I3155" i="11" s="1"/>
  <c r="G3154" i="11"/>
  <c r="I3154" i="11" s="1"/>
  <c r="G3153" i="11"/>
  <c r="I3153" i="11"/>
  <c r="G3152" i="11"/>
  <c r="I3152" i="11" s="1"/>
  <c r="G3151" i="11"/>
  <c r="I3151" i="11" s="1"/>
  <c r="G3150" i="11"/>
  <c r="I3150" i="11" s="1"/>
  <c r="G3149" i="11"/>
  <c r="I3149" i="11" s="1"/>
  <c r="G3148" i="11"/>
  <c r="I3148" i="11" s="1"/>
  <c r="G3147" i="11"/>
  <c r="I3147" i="11"/>
  <c r="G3146" i="11"/>
  <c r="I3146" i="11"/>
  <c r="G3145" i="11"/>
  <c r="I3145" i="11"/>
  <c r="G3144" i="11"/>
  <c r="I3144" i="11"/>
  <c r="G3143" i="11"/>
  <c r="I3143" i="11" s="1"/>
  <c r="G3142" i="11"/>
  <c r="I3142" i="11" s="1"/>
  <c r="G3141" i="11"/>
  <c r="I3141" i="11"/>
  <c r="G3140" i="11"/>
  <c r="I3140" i="11" s="1"/>
  <c r="G3139" i="11"/>
  <c r="I3139" i="11" s="1"/>
  <c r="G3138" i="11"/>
  <c r="I3138" i="11" s="1"/>
  <c r="G3137" i="11"/>
  <c r="I3137" i="11" s="1"/>
  <c r="G3136" i="11"/>
  <c r="I3136" i="11" s="1"/>
  <c r="G3135" i="11"/>
  <c r="I3135" i="11" s="1"/>
  <c r="G3134" i="11"/>
  <c r="I3134" i="11"/>
  <c r="G3133" i="11"/>
  <c r="I3133" i="11" s="1"/>
  <c r="G3132" i="11"/>
  <c r="I3132" i="11" s="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/>
  <c r="G3125" i="11"/>
  <c r="I3125" i="11" s="1"/>
  <c r="G3124" i="11"/>
  <c r="I3124" i="11"/>
  <c r="G3123" i="11"/>
  <c r="I3123" i="11" s="1"/>
  <c r="G3122" i="11"/>
  <c r="I3122" i="11" s="1"/>
  <c r="G3121" i="11"/>
  <c r="I3121" i="11" s="1"/>
  <c r="G3120" i="11"/>
  <c r="I3120" i="11" s="1"/>
  <c r="G3119" i="11"/>
  <c r="I3119" i="11" s="1"/>
  <c r="G3118" i="11"/>
  <c r="I3118" i="11"/>
  <c r="G3117" i="11"/>
  <c r="I3117" i="11" s="1"/>
  <c r="G3116" i="11"/>
  <c r="I3116" i="11"/>
  <c r="G3115" i="11"/>
  <c r="I3115" i="11" s="1"/>
  <c r="G3114" i="11"/>
  <c r="I3114" i="11" s="1"/>
  <c r="G3113" i="11"/>
  <c r="I3113" i="11" s="1"/>
  <c r="G3112" i="11"/>
  <c r="I3112" i="11" s="1"/>
  <c r="G3111" i="11"/>
  <c r="I3111" i="11" s="1"/>
  <c r="G3110" i="11"/>
  <c r="I3110" i="11"/>
  <c r="G3109" i="11"/>
  <c r="I3109" i="11" s="1"/>
  <c r="G3108" i="11"/>
  <c r="I3108" i="11" s="1"/>
  <c r="G3107" i="11"/>
  <c r="I3107" i="11" s="1"/>
  <c r="G3106" i="11"/>
  <c r="I3106" i="11" s="1"/>
  <c r="G3105" i="11"/>
  <c r="I3105" i="11" s="1"/>
  <c r="G3104" i="11"/>
  <c r="I3104" i="11" s="1"/>
  <c r="G3103" i="11"/>
  <c r="I3103" i="11" s="1"/>
  <c r="G3102" i="11"/>
  <c r="I3102" i="11"/>
  <c r="G3101" i="11"/>
  <c r="I3101" i="11" s="1"/>
  <c r="G3100" i="11"/>
  <c r="I3100" i="11"/>
  <c r="G3099" i="11"/>
  <c r="I3099" i="11" s="1"/>
  <c r="G3098" i="11"/>
  <c r="I3098" i="11" s="1"/>
  <c r="G3097" i="11"/>
  <c r="I3097" i="11" s="1"/>
  <c r="G3096" i="11"/>
  <c r="I3096" i="11" s="1"/>
  <c r="G3095" i="11"/>
  <c r="I3095" i="11" s="1"/>
  <c r="G3094" i="11"/>
  <c r="I3094" i="1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 s="1"/>
  <c r="G3086" i="11"/>
  <c r="I3086" i="11"/>
  <c r="G3085" i="11"/>
  <c r="I3085" i="11" s="1"/>
  <c r="G3084" i="11"/>
  <c r="I3084" i="11" s="1"/>
  <c r="G3083" i="11"/>
  <c r="I3083" i="11" s="1"/>
  <c r="G3082" i="11"/>
  <c r="I3082" i="11" s="1"/>
  <c r="G3081" i="11"/>
  <c r="I3081" i="11" s="1"/>
  <c r="G3080" i="11"/>
  <c r="I3080" i="11" s="1"/>
  <c r="G3079" i="11"/>
  <c r="I3079" i="11" s="1"/>
  <c r="G3078" i="11"/>
  <c r="I3078" i="11"/>
  <c r="G3077" i="11"/>
  <c r="I3077" i="11" s="1"/>
  <c r="G3076" i="11"/>
  <c r="I3076" i="11" s="1"/>
  <c r="G3075" i="11"/>
  <c r="I3075" i="11" s="1"/>
  <c r="G3074" i="11"/>
  <c r="I3074" i="11" s="1"/>
  <c r="G3073" i="11"/>
  <c r="I3073" i="11" s="1"/>
  <c r="G3072" i="11"/>
  <c r="I3072" i="11" s="1"/>
  <c r="G3071" i="11"/>
  <c r="I3071" i="11" s="1"/>
  <c r="G3070" i="11"/>
  <c r="I3070" i="11"/>
  <c r="G3069" i="11"/>
  <c r="I3069" i="11" s="1"/>
  <c r="G3068" i="11"/>
  <c r="I3068" i="11" s="1"/>
  <c r="G3067" i="11"/>
  <c r="I3067" i="11" s="1"/>
  <c r="G3066" i="11"/>
  <c r="I3066" i="11" s="1"/>
  <c r="G3065" i="11"/>
  <c r="I3065" i="11" s="1"/>
  <c r="G3064" i="11"/>
  <c r="I3064" i="11" s="1"/>
  <c r="G3063" i="11"/>
  <c r="I3063" i="11" s="1"/>
  <c r="G3062" i="11"/>
  <c r="I3062" i="1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 s="1"/>
  <c r="G3054" i="11"/>
  <c r="I3054" i="11"/>
  <c r="G3053" i="11"/>
  <c r="I3053" i="11" s="1"/>
  <c r="G3052" i="11"/>
  <c r="I3052" i="11" s="1"/>
  <c r="G3051" i="11"/>
  <c r="I3051" i="11" s="1"/>
  <c r="G3050" i="11"/>
  <c r="I3050" i="11" s="1"/>
  <c r="G3049" i="11"/>
  <c r="I3049" i="11" s="1"/>
  <c r="G3048" i="11"/>
  <c r="I3048" i="11" s="1"/>
  <c r="G3047" i="11"/>
  <c r="I3047" i="11" s="1"/>
  <c r="G3046" i="11"/>
  <c r="I3046" i="11"/>
  <c r="G3045" i="11"/>
  <c r="I3045" i="11" s="1"/>
  <c r="G3044" i="11"/>
  <c r="I3044" i="11" s="1"/>
  <c r="G3043" i="11"/>
  <c r="I3043" i="11" s="1"/>
  <c r="G3042" i="11"/>
  <c r="I3042" i="11" s="1"/>
  <c r="G3041" i="11"/>
  <c r="I3041" i="11" s="1"/>
  <c r="G3040" i="11"/>
  <c r="I3040" i="11" s="1"/>
  <c r="G3039" i="11"/>
  <c r="I3039" i="11" s="1"/>
  <c r="G3038" i="11"/>
  <c r="I3038" i="11"/>
  <c r="G3037" i="11"/>
  <c r="I3037" i="11" s="1"/>
  <c r="G3036" i="11"/>
  <c r="I3036" i="11"/>
  <c r="G3035" i="11"/>
  <c r="I3035" i="11" s="1"/>
  <c r="G3034" i="11"/>
  <c r="I3034" i="11" s="1"/>
  <c r="G3033" i="11"/>
  <c r="I3033" i="11" s="1"/>
  <c r="G3032" i="11"/>
  <c r="I3032" i="11" s="1"/>
  <c r="G3031" i="11"/>
  <c r="I3031" i="11" s="1"/>
  <c r="G3030" i="11"/>
  <c r="I3030" i="11"/>
  <c r="G3029" i="11"/>
  <c r="I3029" i="11" s="1"/>
  <c r="G3028" i="11"/>
  <c r="I3028" i="11"/>
  <c r="G3027" i="11"/>
  <c r="I3027" i="11" s="1"/>
  <c r="G3026" i="11"/>
  <c r="I3026" i="11" s="1"/>
  <c r="G3025" i="11"/>
  <c r="I3025" i="11" s="1"/>
  <c r="G3024" i="11"/>
  <c r="I3024" i="11" s="1"/>
  <c r="G3023" i="11"/>
  <c r="I3023" i="11" s="1"/>
  <c r="G3022" i="11"/>
  <c r="I3022" i="11"/>
  <c r="G3021" i="11"/>
  <c r="I3021" i="11" s="1"/>
  <c r="G3020" i="11"/>
  <c r="I3020" i="11" s="1"/>
  <c r="G3019" i="11"/>
  <c r="I3019" i="11" s="1"/>
  <c r="G3018" i="11"/>
  <c r="I3018" i="11" s="1"/>
  <c r="G3017" i="11"/>
  <c r="I3017" i="11" s="1"/>
  <c r="G3016" i="11"/>
  <c r="I3016" i="11" s="1"/>
  <c r="G3015" i="11"/>
  <c r="I3015" i="11" s="1"/>
  <c r="G3014" i="11"/>
  <c r="I3014" i="11"/>
  <c r="G3013" i="11"/>
  <c r="I3013" i="11" s="1"/>
  <c r="G3012" i="11"/>
  <c r="I3012" i="11" s="1"/>
  <c r="G3011" i="11"/>
  <c r="I3011" i="11" s="1"/>
  <c r="G3010" i="11"/>
  <c r="I3010" i="11" s="1"/>
  <c r="G3009" i="11"/>
  <c r="I3009" i="11" s="1"/>
  <c r="G3008" i="11"/>
  <c r="I3008" i="11" s="1"/>
  <c r="G3007" i="11"/>
  <c r="I3007" i="11" s="1"/>
  <c r="G3006" i="11"/>
  <c r="I3006" i="11"/>
  <c r="G3005" i="11"/>
  <c r="I3005" i="11" s="1"/>
  <c r="G3004" i="11"/>
  <c r="I3004" i="11" s="1"/>
  <c r="G3003" i="11"/>
  <c r="I3003" i="11" s="1"/>
  <c r="G3002" i="11"/>
  <c r="I3002" i="11" s="1"/>
  <c r="G3001" i="11"/>
  <c r="I3001" i="11" s="1"/>
  <c r="G3000" i="11"/>
  <c r="I3000" i="11" s="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 s="1"/>
  <c r="G2993" i="11"/>
  <c r="I2993" i="11" s="1"/>
  <c r="G2992" i="11"/>
  <c r="I2992" i="11" s="1"/>
  <c r="G2991" i="11"/>
  <c r="I2991" i="11" s="1"/>
  <c r="G2990" i="11"/>
  <c r="I2990" i="11"/>
  <c r="G2989" i="11"/>
  <c r="I2989" i="11" s="1"/>
  <c r="G2988" i="11"/>
  <c r="I2988" i="11" s="1"/>
  <c r="G2987" i="11"/>
  <c r="I2987" i="11" s="1"/>
  <c r="G2986" i="11"/>
  <c r="I2986" i="11" s="1"/>
  <c r="G2985" i="11"/>
  <c r="I2985" i="11" s="1"/>
  <c r="G2984" i="11"/>
  <c r="I2984" i="11" s="1"/>
  <c r="G2983" i="11"/>
  <c r="I2983" i="11" s="1"/>
  <c r="G2982" i="11"/>
  <c r="I2982" i="11"/>
  <c r="G2981" i="11"/>
  <c r="I2981" i="11" s="1"/>
  <c r="G2980" i="11"/>
  <c r="I2980" i="11" s="1"/>
  <c r="G2979" i="11"/>
  <c r="I2979" i="11" s="1"/>
  <c r="G2978" i="11"/>
  <c r="I2978" i="11" s="1"/>
  <c r="G2977" i="11"/>
  <c r="I2977" i="11" s="1"/>
  <c r="G2976" i="11"/>
  <c r="I2976" i="11" s="1"/>
  <c r="G2975" i="11"/>
  <c r="I2975" i="11" s="1"/>
  <c r="G2974" i="11"/>
  <c r="I2974" i="11"/>
  <c r="G2973" i="11"/>
  <c r="I2973" i="11" s="1"/>
  <c r="G2972" i="11"/>
  <c r="I2972" i="11"/>
  <c r="G2971" i="11"/>
  <c r="I2971" i="11" s="1"/>
  <c r="G2970" i="11"/>
  <c r="I2970" i="11" s="1"/>
  <c r="G2969" i="11"/>
  <c r="I2969" i="11" s="1"/>
  <c r="G2968" i="11"/>
  <c r="I2968" i="11" s="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 s="1"/>
  <c r="G2961" i="11"/>
  <c r="I2961" i="11" s="1"/>
  <c r="G2960" i="11"/>
  <c r="I2960" i="11" s="1"/>
  <c r="G2959" i="11"/>
  <c r="I2959" i="11" s="1"/>
  <c r="G2958" i="11"/>
  <c r="I2958" i="11" s="1"/>
  <c r="G2957" i="11"/>
  <c r="I2957" i="11" s="1"/>
  <c r="G2956" i="11"/>
  <c r="I2956" i="11" s="1"/>
  <c r="G2955" i="11"/>
  <c r="I2955" i="11" s="1"/>
  <c r="G2954" i="11"/>
  <c r="I2954" i="11" s="1"/>
  <c r="G2953" i="11"/>
  <c r="I2953" i="11" s="1"/>
  <c r="G2952" i="11"/>
  <c r="I2952" i="11" s="1"/>
  <c r="G2951" i="11"/>
  <c r="I2951" i="11" s="1"/>
  <c r="G2950" i="11"/>
  <c r="I2950" i="11"/>
  <c r="G2949" i="11"/>
  <c r="I2949" i="11" s="1"/>
  <c r="G2948" i="11"/>
  <c r="I2948" i="11"/>
  <c r="G2947" i="11"/>
  <c r="I2947" i="11" s="1"/>
  <c r="G2946" i="11"/>
  <c r="I2946" i="11" s="1"/>
  <c r="G2945" i="11"/>
  <c r="I2945" i="11" s="1"/>
  <c r="G2944" i="11"/>
  <c r="I2944" i="11" s="1"/>
  <c r="G2943" i="11"/>
  <c r="I2943" i="11" s="1"/>
  <c r="G2942" i="11"/>
  <c r="I2942" i="11"/>
  <c r="G2941" i="11"/>
  <c r="I2941" i="11" s="1"/>
  <c r="G2940" i="11"/>
  <c r="I2940" i="11" s="1"/>
  <c r="G2939" i="11"/>
  <c r="I2939" i="11" s="1"/>
  <c r="G2938" i="11"/>
  <c r="I2938" i="11" s="1"/>
  <c r="G2937" i="11"/>
  <c r="I2937" i="11" s="1"/>
  <c r="G2936" i="11"/>
  <c r="I2936" i="11" s="1"/>
  <c r="G2935" i="11"/>
  <c r="I2935" i="11" s="1"/>
  <c r="G2934" i="11"/>
  <c r="I2934" i="11" s="1"/>
  <c r="G2933" i="11"/>
  <c r="I2933" i="11" s="1"/>
  <c r="G2932" i="11"/>
  <c r="I2932" i="11"/>
  <c r="G2931" i="11"/>
  <c r="I2931" i="11" s="1"/>
  <c r="G2930" i="11"/>
  <c r="I2930" i="11" s="1"/>
  <c r="G2929" i="11"/>
  <c r="I2929" i="11" s="1"/>
  <c r="G2928" i="11"/>
  <c r="I2928" i="11" s="1"/>
  <c r="G2927" i="11"/>
  <c r="I2927" i="11" s="1"/>
  <c r="G2926" i="11"/>
  <c r="I2926" i="11" s="1"/>
  <c r="G2925" i="11"/>
  <c r="I2925" i="11" s="1"/>
  <c r="G2924" i="11"/>
  <c r="I2924" i="11" s="1"/>
  <c r="G2923" i="11"/>
  <c r="I2923" i="11" s="1"/>
  <c r="G2922" i="11"/>
  <c r="I2922" i="11" s="1"/>
  <c r="G2921" i="11"/>
  <c r="I2921" i="11" s="1"/>
  <c r="G2920" i="11"/>
  <c r="I2920" i="11" s="1"/>
  <c r="G2919" i="11"/>
  <c r="I2919" i="11" s="1"/>
  <c r="G2918" i="11"/>
  <c r="I2918" i="11"/>
  <c r="G2917" i="11"/>
  <c r="I2917" i="11" s="1"/>
  <c r="G2916" i="11"/>
  <c r="I2916" i="11" s="1"/>
  <c r="G2915" i="11"/>
  <c r="I2915" i="11" s="1"/>
  <c r="G2914" i="11"/>
  <c r="I2914" i="11" s="1"/>
  <c r="G2913" i="11"/>
  <c r="I2913" i="11" s="1"/>
  <c r="G2912" i="11"/>
  <c r="I2912" i="11" s="1"/>
  <c r="G2911" i="11"/>
  <c r="I2911" i="11" s="1"/>
  <c r="G2910" i="11"/>
  <c r="I2910" i="11"/>
  <c r="G2909" i="11"/>
  <c r="I2909" i="11" s="1"/>
  <c r="G2908" i="11"/>
  <c r="I2908" i="11"/>
  <c r="G2907" i="11"/>
  <c r="I2907" i="11" s="1"/>
  <c r="G2906" i="11"/>
  <c r="I2906" i="11" s="1"/>
  <c r="G2905" i="11"/>
  <c r="I2905" i="11" s="1"/>
  <c r="G2904" i="11"/>
  <c r="I2904" i="11" s="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 s="1"/>
  <c r="G2897" i="11"/>
  <c r="I2897" i="11" s="1"/>
  <c r="G2896" i="11"/>
  <c r="I2896" i="11" s="1"/>
  <c r="G2895" i="11"/>
  <c r="I2895" i="11" s="1"/>
  <c r="G2894" i="11"/>
  <c r="I2894" i="11" s="1"/>
  <c r="G2893" i="11"/>
  <c r="I2893" i="11" s="1"/>
  <c r="G2892" i="11"/>
  <c r="I2892" i="11" s="1"/>
  <c r="G2891" i="11"/>
  <c r="I2891" i="11" s="1"/>
  <c r="G2890" i="11"/>
  <c r="I2890" i="11" s="1"/>
  <c r="G2889" i="11"/>
  <c r="I2889" i="11" s="1"/>
  <c r="G2888" i="11"/>
  <c r="I2888" i="11" s="1"/>
  <c r="G2887" i="11"/>
  <c r="I2887" i="11" s="1"/>
  <c r="G2886" i="11"/>
  <c r="I2886" i="11"/>
  <c r="G2885" i="11"/>
  <c r="I2885" i="11" s="1"/>
  <c r="G2884" i="11"/>
  <c r="I2884" i="11"/>
  <c r="G2883" i="11"/>
  <c r="I2883" i="11" s="1"/>
  <c r="G2882" i="11"/>
  <c r="I2882" i="11" s="1"/>
  <c r="G2881" i="11"/>
  <c r="I2881" i="11" s="1"/>
  <c r="G2880" i="11"/>
  <c r="I2880" i="11" s="1"/>
  <c r="G2879" i="11"/>
  <c r="I2879" i="11" s="1"/>
  <c r="G2878" i="11"/>
  <c r="I2878" i="11"/>
  <c r="G2877" i="11"/>
  <c r="I2877" i="11" s="1"/>
  <c r="G2876" i="11"/>
  <c r="I2876" i="11" s="1"/>
  <c r="G2875" i="11"/>
  <c r="I2875" i="11" s="1"/>
  <c r="G2874" i="11"/>
  <c r="I2874" i="11" s="1"/>
  <c r="G2873" i="11"/>
  <c r="I2873" i="11" s="1"/>
  <c r="G2872" i="11"/>
  <c r="I2872" i="11" s="1"/>
  <c r="G2871" i="11"/>
  <c r="I2871" i="11" s="1"/>
  <c r="G2870" i="11"/>
  <c r="I2870" i="11" s="1"/>
  <c r="G2869" i="11"/>
  <c r="I2869" i="11" s="1"/>
  <c r="G2868" i="11"/>
  <c r="I2868" i="11"/>
  <c r="G2867" i="11"/>
  <c r="I2867" i="11" s="1"/>
  <c r="G2866" i="11"/>
  <c r="I2866" i="11" s="1"/>
  <c r="G2865" i="11"/>
  <c r="I2865" i="11" s="1"/>
  <c r="G2864" i="11"/>
  <c r="I2864" i="11" s="1"/>
  <c r="G2863" i="11"/>
  <c r="I2863" i="11" s="1"/>
  <c r="G2862" i="11"/>
  <c r="I2862" i="11"/>
  <c r="G2861" i="11"/>
  <c r="I2861" i="11" s="1"/>
  <c r="G2860" i="11"/>
  <c r="I2860" i="11" s="1"/>
  <c r="G2859" i="11"/>
  <c r="I2859" i="11" s="1"/>
  <c r="G2858" i="11"/>
  <c r="I2858" i="11" s="1"/>
  <c r="G2857" i="11"/>
  <c r="I2857" i="11" s="1"/>
  <c r="G2856" i="11"/>
  <c r="I2856" i="11" s="1"/>
  <c r="G2855" i="11"/>
  <c r="I2855" i="11" s="1"/>
  <c r="G2854" i="11"/>
  <c r="I2854" i="11" s="1"/>
  <c r="G2853" i="11"/>
  <c r="I2853" i="11" s="1"/>
  <c r="G2852" i="11"/>
  <c r="I2852" i="11" s="1"/>
  <c r="G2851" i="11"/>
  <c r="I2851" i="11" s="1"/>
  <c r="G2850" i="11"/>
  <c r="I2850" i="11" s="1"/>
  <c r="G2849" i="11"/>
  <c r="I2849" i="11" s="1"/>
  <c r="G2848" i="11"/>
  <c r="I2848" i="11" s="1"/>
  <c r="G2847" i="11"/>
  <c r="I2847" i="11" s="1"/>
  <c r="G2846" i="11"/>
  <c r="I2846" i="11"/>
  <c r="G2845" i="11"/>
  <c r="I2845" i="11" s="1"/>
  <c r="G2844" i="11"/>
  <c r="I2844" i="11"/>
  <c r="G2843" i="11"/>
  <c r="I2843" i="11" s="1"/>
  <c r="G2842" i="11"/>
  <c r="I2842" i="11" s="1"/>
  <c r="G2841" i="11"/>
  <c r="I2841" i="11" s="1"/>
  <c r="G2840" i="11"/>
  <c r="I2840" i="11" s="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 s="1"/>
  <c r="G2833" i="11"/>
  <c r="I2833" i="11" s="1"/>
  <c r="G2832" i="11"/>
  <c r="I2832" i="11" s="1"/>
  <c r="G2831" i="11"/>
  <c r="I2831" i="11" s="1"/>
  <c r="G2830" i="11"/>
  <c r="I2830" i="11" s="1"/>
  <c r="G2829" i="11"/>
  <c r="I2829" i="11" s="1"/>
  <c r="G2828" i="11"/>
  <c r="I2828" i="11" s="1"/>
  <c r="G2827" i="11"/>
  <c r="I2827" i="11" s="1"/>
  <c r="G2826" i="11"/>
  <c r="I2826" i="11" s="1"/>
  <c r="G2825" i="11"/>
  <c r="I2825" i="11" s="1"/>
  <c r="G2824" i="11"/>
  <c r="I2824" i="11" s="1"/>
  <c r="G2823" i="11"/>
  <c r="I2823" i="11" s="1"/>
  <c r="G2822" i="11"/>
  <c r="I2822" i="11"/>
  <c r="G2821" i="11"/>
  <c r="I2821" i="11" s="1"/>
  <c r="G2820" i="11"/>
  <c r="I2820" i="11"/>
  <c r="G2819" i="11"/>
  <c r="I2819" i="11" s="1"/>
  <c r="G2818" i="11"/>
  <c r="I2818" i="11" s="1"/>
  <c r="G2817" i="11"/>
  <c r="I2817" i="11" s="1"/>
  <c r="G2816" i="11"/>
  <c r="I2816" i="11" s="1"/>
  <c r="G2815" i="11"/>
  <c r="I2815" i="11" s="1"/>
  <c r="G2814" i="11"/>
  <c r="I2814" i="11"/>
  <c r="G2813" i="11"/>
  <c r="I2813" i="11" s="1"/>
  <c r="G2812" i="11"/>
  <c r="I2812" i="11" s="1"/>
  <c r="G2811" i="11"/>
  <c r="I2811" i="11" s="1"/>
  <c r="G2810" i="11"/>
  <c r="I2810" i="11" s="1"/>
  <c r="G2809" i="11"/>
  <c r="I2809" i="11" s="1"/>
  <c r="G2808" i="11"/>
  <c r="I2808" i="11" s="1"/>
  <c r="G2807" i="11"/>
  <c r="I2807" i="11" s="1"/>
  <c r="G2806" i="11"/>
  <c r="I2806" i="11" s="1"/>
  <c r="G2805" i="11"/>
  <c r="I2805" i="11" s="1"/>
  <c r="G2804" i="11"/>
  <c r="I2804" i="11"/>
  <c r="G2803" i="11"/>
  <c r="I2803" i="11" s="1"/>
  <c r="G2802" i="11"/>
  <c r="I2802" i="11" s="1"/>
  <c r="G2801" i="11"/>
  <c r="I2801" i="11" s="1"/>
  <c r="G2800" i="11"/>
  <c r="I2800" i="11" s="1"/>
  <c r="G2799" i="11"/>
  <c r="I2799" i="11" s="1"/>
  <c r="G2798" i="11"/>
  <c r="I2798" i="11"/>
  <c r="G2797" i="11"/>
  <c r="I2797" i="11" s="1"/>
  <c r="G2796" i="11"/>
  <c r="I2796" i="11" s="1"/>
  <c r="G2795" i="11"/>
  <c r="I2795" i="11" s="1"/>
  <c r="G2794" i="11"/>
  <c r="I2794" i="11" s="1"/>
  <c r="G2793" i="11"/>
  <c r="I2793" i="11" s="1"/>
  <c r="G2792" i="11"/>
  <c r="I2792" i="11" s="1"/>
  <c r="G2791" i="11"/>
  <c r="I2791" i="11" s="1"/>
  <c r="G2790" i="11"/>
  <c r="I2790" i="11" s="1"/>
  <c r="G2789" i="11"/>
  <c r="I2789" i="11" s="1"/>
  <c r="G2788" i="11"/>
  <c r="I2788" i="11" s="1"/>
  <c r="G2787" i="11"/>
  <c r="I2787" i="11" s="1"/>
  <c r="G2786" i="11"/>
  <c r="I2786" i="11" s="1"/>
  <c r="G2785" i="11"/>
  <c r="I2785" i="11" s="1"/>
  <c r="G2784" i="11"/>
  <c r="I2784" i="11" s="1"/>
  <c r="G2783" i="11"/>
  <c r="I2783" i="11" s="1"/>
  <c r="G2782" i="11"/>
  <c r="I2782" i="11"/>
  <c r="G2781" i="11"/>
  <c r="I2781" i="11" s="1"/>
  <c r="G2780" i="11"/>
  <c r="I2780" i="11"/>
  <c r="G2779" i="11"/>
  <c r="I2779" i="11" s="1"/>
  <c r="G2778" i="11"/>
  <c r="I2778" i="11" s="1"/>
  <c r="G2777" i="11"/>
  <c r="I2777" i="11" s="1"/>
  <c r="G2776" i="11"/>
  <c r="I2776" i="11" s="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 s="1"/>
  <c r="G2769" i="11"/>
  <c r="I2769" i="11" s="1"/>
  <c r="G2768" i="11"/>
  <c r="I2768" i="11" s="1"/>
  <c r="G2767" i="11"/>
  <c r="I2767" i="11" s="1"/>
  <c r="G2766" i="11"/>
  <c r="I2766" i="11" s="1"/>
  <c r="G2765" i="11"/>
  <c r="I2765" i="11" s="1"/>
  <c r="G2764" i="11"/>
  <c r="I2764" i="11" s="1"/>
  <c r="G2763" i="11"/>
  <c r="I2763" i="11" s="1"/>
  <c r="G2762" i="11"/>
  <c r="I2762" i="11" s="1"/>
  <c r="G2761" i="11"/>
  <c r="I2761" i="11" s="1"/>
  <c r="G2760" i="11"/>
  <c r="I2760" i="11" s="1"/>
  <c r="G2759" i="11"/>
  <c r="I2759" i="11" s="1"/>
  <c r="G2758" i="11"/>
  <c r="I2758" i="11" s="1"/>
  <c r="G2757" i="11"/>
  <c r="I2757" i="11" s="1"/>
  <c r="G2756" i="11"/>
  <c r="I2756" i="11" s="1"/>
  <c r="G2755" i="11"/>
  <c r="I2755" i="11" s="1"/>
  <c r="G2754" i="11"/>
  <c r="I2754" i="11" s="1"/>
  <c r="G2753" i="11"/>
  <c r="I2753" i="11"/>
  <c r="G2752" i="11"/>
  <c r="I2752" i="11" s="1"/>
  <c r="G2751" i="11"/>
  <c r="I2751" i="11" s="1"/>
  <c r="G2750" i="11"/>
  <c r="I2750" i="11"/>
  <c r="G2749" i="11"/>
  <c r="I2749" i="11" s="1"/>
  <c r="G2748" i="11"/>
  <c r="I2748" i="11"/>
  <c r="G2747" i="11"/>
  <c r="I2747" i="11" s="1"/>
  <c r="G2746" i="11"/>
  <c r="I2746" i="11" s="1"/>
  <c r="G2745" i="11"/>
  <c r="I2745" i="11"/>
  <c r="G2744" i="11"/>
  <c r="I2744" i="11" s="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 s="1"/>
  <c r="G2737" i="11"/>
  <c r="I2737" i="11"/>
  <c r="G2736" i="11"/>
  <c r="I2736" i="11" s="1"/>
  <c r="G2735" i="11"/>
  <c r="I2735" i="11" s="1"/>
  <c r="G2734" i="11"/>
  <c r="I2734" i="11"/>
  <c r="G2733" i="11"/>
  <c r="I2733" i="11" s="1"/>
  <c r="G2732" i="11"/>
  <c r="I2732" i="11"/>
  <c r="G2731" i="11"/>
  <c r="I2731" i="11" s="1"/>
  <c r="G2730" i="11"/>
  <c r="I2730" i="11" s="1"/>
  <c r="G2729" i="11"/>
  <c r="I2729" i="11" s="1"/>
  <c r="G2728" i="11"/>
  <c r="I2728" i="11" s="1"/>
  <c r="G2727" i="11"/>
  <c r="I2727" i="11" s="1"/>
  <c r="G2726" i="11"/>
  <c r="I2726" i="11" s="1"/>
  <c r="G2725" i="11"/>
  <c r="I2725" i="11" s="1"/>
  <c r="G2724" i="11"/>
  <c r="I2724" i="11" s="1"/>
  <c r="G2723" i="11"/>
  <c r="I2723" i="11" s="1"/>
  <c r="G2722" i="11"/>
  <c r="I2722" i="11" s="1"/>
  <c r="G2721" i="11"/>
  <c r="I2721" i="11" s="1"/>
  <c r="G2720" i="11"/>
  <c r="I2720" i="11" s="1"/>
  <c r="G2719" i="11"/>
  <c r="I2719" i="11" s="1"/>
  <c r="G2718" i="11"/>
  <c r="I2718" i="11" s="1"/>
  <c r="G2717" i="11"/>
  <c r="I2717" i="11" s="1"/>
  <c r="G2716" i="11"/>
  <c r="I2716" i="11" s="1"/>
  <c r="G2715" i="11"/>
  <c r="I2715" i="11" s="1"/>
  <c r="G2714" i="11"/>
  <c r="I2714" i="11" s="1"/>
  <c r="G2713" i="11"/>
  <c r="I2713" i="11"/>
  <c r="G2712" i="11"/>
  <c r="I2712" i="11" s="1"/>
  <c r="G2711" i="11"/>
  <c r="I2711" i="11" s="1"/>
  <c r="G2710" i="11"/>
  <c r="I2710" i="11"/>
  <c r="G2709" i="11"/>
  <c r="I2709" i="11" s="1"/>
  <c r="G2708" i="11"/>
  <c r="I2708" i="11" s="1"/>
  <c r="G2707" i="11"/>
  <c r="I2707" i="11" s="1"/>
  <c r="G2706" i="11"/>
  <c r="I2706" i="11" s="1"/>
  <c r="G2705" i="11"/>
  <c r="I2705" i="11"/>
  <c r="G2704" i="11"/>
  <c r="I2704" i="11" s="1"/>
  <c r="G2703" i="11"/>
  <c r="I2703" i="11" s="1"/>
  <c r="G2702" i="11"/>
  <c r="I2702" i="11"/>
  <c r="G2701" i="11"/>
  <c r="I2701" i="11" s="1"/>
  <c r="G2700" i="11"/>
  <c r="I2700" i="11" s="1"/>
  <c r="G2699" i="11"/>
  <c r="I2699" i="11" s="1"/>
  <c r="G2698" i="11"/>
  <c r="I2698" i="11" s="1"/>
  <c r="G2697" i="11"/>
  <c r="I2697" i="11"/>
  <c r="G2696" i="11"/>
  <c r="I2696" i="11" s="1"/>
  <c r="G2695" i="11"/>
  <c r="I2695" i="11" s="1"/>
  <c r="G2694" i="11"/>
  <c r="I2694" i="11" s="1"/>
  <c r="G2693" i="11"/>
  <c r="I2693" i="11" s="1"/>
  <c r="G2692" i="11"/>
  <c r="I2692" i="11"/>
  <c r="G2691" i="11"/>
  <c r="I2691" i="11" s="1"/>
  <c r="G2690" i="11"/>
  <c r="I2690" i="11" s="1"/>
  <c r="G2689" i="11"/>
  <c r="I2689" i="11" s="1"/>
  <c r="G2688" i="11"/>
  <c r="I2688" i="11" s="1"/>
  <c r="G2687" i="11"/>
  <c r="I2687" i="11" s="1"/>
  <c r="G2686" i="11"/>
  <c r="I2686" i="11" s="1"/>
  <c r="G2685" i="11"/>
  <c r="I2685" i="11" s="1"/>
  <c r="G2684" i="11"/>
  <c r="I2684" i="11"/>
  <c r="G2683" i="11"/>
  <c r="I2683" i="11" s="1"/>
  <c r="G2682" i="11"/>
  <c r="I2682" i="11" s="1"/>
  <c r="G2681" i="11"/>
  <c r="I2681" i="11" s="1"/>
  <c r="G2680" i="11"/>
  <c r="I2680" i="11" s="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 s="1"/>
  <c r="G2673" i="11"/>
  <c r="I2673" i="11" s="1"/>
  <c r="G2672" i="11"/>
  <c r="I2672" i="11" s="1"/>
  <c r="G2671" i="11"/>
  <c r="I2671" i="11" s="1"/>
  <c r="G2670" i="11"/>
  <c r="I2670" i="11"/>
  <c r="G2669" i="11"/>
  <c r="I2669" i="11" s="1"/>
  <c r="G2668" i="11"/>
  <c r="I2668" i="11" s="1"/>
  <c r="G2667" i="11"/>
  <c r="I2667" i="11" s="1"/>
  <c r="G2666" i="11"/>
  <c r="I2666" i="11" s="1"/>
  <c r="G2665" i="11"/>
  <c r="I2665" i="11" s="1"/>
  <c r="G2664" i="11"/>
  <c r="I2664" i="11" s="1"/>
  <c r="G2663" i="11"/>
  <c r="I2663" i="11" s="1"/>
  <c r="G2662" i="11"/>
  <c r="I2662" i="11"/>
  <c r="G2661" i="11"/>
  <c r="I2661" i="11" s="1"/>
  <c r="G2660" i="11"/>
  <c r="I2660" i="11"/>
  <c r="G2659" i="11"/>
  <c r="I2659" i="11" s="1"/>
  <c r="G2658" i="11"/>
  <c r="I2658" i="11" s="1"/>
  <c r="G2657" i="11"/>
  <c r="I2657" i="11"/>
  <c r="G2656" i="11"/>
  <c r="I2656" i="11" s="1"/>
  <c r="G2655" i="11"/>
  <c r="I2655" i="11" s="1"/>
  <c r="G2654" i="11"/>
  <c r="I2654" i="11" s="1"/>
  <c r="G2653" i="11"/>
  <c r="I2653" i="11" s="1"/>
  <c r="G2652" i="11"/>
  <c r="I2652" i="11"/>
  <c r="G2651" i="11"/>
  <c r="I2651" i="11" s="1"/>
  <c r="G2650" i="11"/>
  <c r="I2650" i="11" s="1"/>
  <c r="G2649" i="11"/>
  <c r="I2649" i="11"/>
  <c r="G2648" i="11"/>
  <c r="I2648" i="11" s="1"/>
  <c r="G2647" i="11"/>
  <c r="I2647" i="11" s="1"/>
  <c r="G2646" i="11"/>
  <c r="I2646" i="11" s="1"/>
  <c r="G2645" i="11"/>
  <c r="I2645" i="11" s="1"/>
  <c r="G2644" i="11"/>
  <c r="I2644" i="11"/>
  <c r="G2643" i="11"/>
  <c r="I2643" i="11" s="1"/>
  <c r="G2642" i="11"/>
  <c r="I2642" i="11" s="1"/>
  <c r="G2641" i="11"/>
  <c r="I2641" i="11"/>
  <c r="G2640" i="11"/>
  <c r="I2640" i="11"/>
  <c r="G2639" i="11"/>
  <c r="I2639" i="11"/>
  <c r="G2638" i="11"/>
  <c r="I2638" i="11" s="1"/>
  <c r="G2637" i="11"/>
  <c r="I2637" i="11" s="1"/>
  <c r="G2636" i="11"/>
  <c r="I2636" i="11" s="1"/>
  <c r="G2635" i="11"/>
  <c r="I2635" i="11" s="1"/>
  <c r="G2634" i="11"/>
  <c r="I2634" i="11" s="1"/>
  <c r="G2633" i="11"/>
  <c r="I2633" i="11" s="1"/>
  <c r="G2632" i="11"/>
  <c r="I2632" i="11"/>
  <c r="G2631" i="11"/>
  <c r="I2631" i="11"/>
  <c r="G2630" i="11"/>
  <c r="I2630" i="11"/>
  <c r="G2629" i="11"/>
  <c r="I2629" i="11" s="1"/>
  <c r="G2628" i="11"/>
  <c r="I2628" i="11" s="1"/>
  <c r="G2627" i="11"/>
  <c r="I2627" i="11" s="1"/>
  <c r="G2626" i="11"/>
  <c r="I2626" i="11" s="1"/>
  <c r="G2625" i="11"/>
  <c r="I2625" i="11"/>
  <c r="G2624" i="11"/>
  <c r="I2624" i="11" s="1"/>
  <c r="G2623" i="11"/>
  <c r="I2623" i="11"/>
  <c r="G2622" i="11"/>
  <c r="I2622" i="11"/>
  <c r="G2621" i="11"/>
  <c r="I2621" i="11"/>
  <c r="G2620" i="11"/>
  <c r="I2620" i="11" s="1"/>
  <c r="G2619" i="11"/>
  <c r="I2619" i="11" s="1"/>
  <c r="G2618" i="11"/>
  <c r="I2618" i="11" s="1"/>
  <c r="G2617" i="11"/>
  <c r="I2617" i="11" s="1"/>
  <c r="G2616" i="11"/>
  <c r="I2616" i="11"/>
  <c r="G2615" i="11"/>
  <c r="I2615" i="11" s="1"/>
  <c r="G2614" i="11"/>
  <c r="I2614" i="11"/>
  <c r="G2613" i="11"/>
  <c r="I2613" i="11"/>
  <c r="G2612" i="11"/>
  <c r="I2612" i="11"/>
  <c r="G2611" i="11"/>
  <c r="I2611" i="11" s="1"/>
  <c r="G2610" i="11"/>
  <c r="I2610" i="11" s="1"/>
  <c r="G2609" i="11"/>
  <c r="I2609" i="11" s="1"/>
  <c r="G2608" i="11"/>
  <c r="I2608" i="11" s="1"/>
  <c r="G2607" i="11"/>
  <c r="I2607" i="11"/>
  <c r="G2606" i="11"/>
  <c r="I2606" i="11" s="1"/>
  <c r="G2605" i="11"/>
  <c r="I2605" i="11"/>
  <c r="G2604" i="11"/>
  <c r="I2604" i="11"/>
  <c r="G2603" i="11"/>
  <c r="I2603" i="11" s="1"/>
  <c r="G2602" i="11"/>
  <c r="I2602" i="11" s="1"/>
  <c r="G2601" i="11"/>
  <c r="I2601" i="11" s="1"/>
  <c r="G2600" i="11"/>
  <c r="I2600" i="11" s="1"/>
  <c r="G2599" i="11"/>
  <c r="I2599" i="11" s="1"/>
  <c r="G2598" i="11"/>
  <c r="I2598" i="11"/>
  <c r="G2597" i="11"/>
  <c r="I2597" i="11" s="1"/>
  <c r="G2596" i="11"/>
  <c r="I2596" i="11" s="1"/>
  <c r="G2595" i="11"/>
  <c r="I2595" i="11" s="1"/>
  <c r="G2594" i="11"/>
  <c r="I2594" i="11" s="1"/>
  <c r="G2593" i="11"/>
  <c r="I2593" i="11"/>
  <c r="G2592" i="11"/>
  <c r="I2592" i="11" s="1"/>
  <c r="G2591" i="11"/>
  <c r="I2591" i="11" s="1"/>
  <c r="G2590" i="11"/>
  <c r="I2590" i="11" s="1"/>
  <c r="G2589" i="11"/>
  <c r="I2589" i="11"/>
  <c r="G2588" i="11"/>
  <c r="I2588" i="11" s="1"/>
  <c r="G2587" i="11"/>
  <c r="I2587" i="11" s="1"/>
  <c r="G2586" i="11"/>
  <c r="I2586" i="11" s="1"/>
  <c r="G2585" i="11"/>
  <c r="I2585" i="11"/>
  <c r="G2584" i="11"/>
  <c r="I2584" i="11"/>
  <c r="G2583" i="11"/>
  <c r="I2583" i="11" s="1"/>
  <c r="G2582" i="11"/>
  <c r="I2582" i="11" s="1"/>
  <c r="G2581" i="11"/>
  <c r="I2581" i="11" s="1"/>
  <c r="G2580" i="11"/>
  <c r="I2580" i="11"/>
  <c r="G2579" i="11"/>
  <c r="I2579" i="11" s="1"/>
  <c r="G2578" i="11"/>
  <c r="I2578" i="11" s="1"/>
  <c r="G2577" i="11"/>
  <c r="I2577" i="11" s="1"/>
  <c r="G2576" i="11"/>
  <c r="I2576" i="11"/>
  <c r="G2575" i="11"/>
  <c r="I2575" i="11"/>
  <c r="G2574" i="11"/>
  <c r="I2574" i="11" s="1"/>
  <c r="G2573" i="11"/>
  <c r="I2573" i="11" s="1"/>
  <c r="G2572" i="11"/>
  <c r="I2572" i="11" s="1"/>
  <c r="G2571" i="11"/>
  <c r="I2571" i="11" s="1"/>
  <c r="G2570" i="11"/>
  <c r="I2570" i="11" s="1"/>
  <c r="G2569" i="11"/>
  <c r="I2569" i="11" s="1"/>
  <c r="G2568" i="11"/>
  <c r="I2568" i="11" s="1"/>
  <c r="G2567" i="11"/>
  <c r="I2567" i="11"/>
  <c r="G2566" i="11"/>
  <c r="I2566" i="11"/>
  <c r="G2565" i="11"/>
  <c r="I2565" i="11" s="1"/>
  <c r="G2564" i="11"/>
  <c r="I2564" i="11" s="1"/>
  <c r="G2563" i="11"/>
  <c r="I2563" i="11" s="1"/>
  <c r="G2562" i="11"/>
  <c r="I2562" i="11" s="1"/>
  <c r="G2561" i="11"/>
  <c r="I2561" i="11"/>
  <c r="G2560" i="11"/>
  <c r="I2560" i="11" s="1"/>
  <c r="G2559" i="11"/>
  <c r="I2559" i="11" s="1"/>
  <c r="G2558" i="11"/>
  <c r="I2558" i="11"/>
  <c r="G2557" i="11"/>
  <c r="I2557" i="11"/>
  <c r="G2556" i="11"/>
  <c r="I2556" i="11" s="1"/>
  <c r="G2555" i="11"/>
  <c r="I2555" i="11" s="1"/>
  <c r="G2554" i="11"/>
  <c r="I2554" i="11" s="1"/>
  <c r="G2553" i="11"/>
  <c r="I2553" i="11" s="1"/>
  <c r="G2552" i="11"/>
  <c r="I2552" i="11"/>
  <c r="G2551" i="11"/>
  <c r="I2551" i="11" s="1"/>
  <c r="G2550" i="11"/>
  <c r="I2550" i="11" s="1"/>
  <c r="G2549" i="11"/>
  <c r="I2549" i="11"/>
  <c r="G2548" i="11"/>
  <c r="I2548" i="11"/>
  <c r="G2547" i="11"/>
  <c r="I2547" i="11" s="1"/>
  <c r="G2546" i="11"/>
  <c r="I2546" i="11" s="1"/>
  <c r="G2545" i="11"/>
  <c r="I2545" i="11" s="1"/>
  <c r="G2544" i="11"/>
  <c r="I2544" i="11" s="1"/>
  <c r="G2543" i="11"/>
  <c r="I2543" i="11"/>
  <c r="G2542" i="11"/>
  <c r="I2542" i="11" s="1"/>
  <c r="G2541" i="11"/>
  <c r="I2541" i="11" s="1"/>
  <c r="G2540" i="11"/>
  <c r="I2540" i="11"/>
  <c r="G2539" i="11"/>
  <c r="I2539" i="11"/>
  <c r="G2538" i="11"/>
  <c r="I2538" i="11" s="1"/>
  <c r="G2537" i="11"/>
  <c r="I2537" i="11"/>
  <c r="G2536" i="11"/>
  <c r="I2536" i="11"/>
  <c r="G2535" i="11"/>
  <c r="I2535" i="11"/>
  <c r="G2534" i="11"/>
  <c r="I2534" i="11" s="1"/>
  <c r="G2533" i="11"/>
  <c r="I2533" i="11"/>
  <c r="G2532" i="11"/>
  <c r="I2532" i="11" s="1"/>
  <c r="G2531" i="11"/>
  <c r="I2531" i="11" s="1"/>
  <c r="G2530" i="11"/>
  <c r="I2530" i="11" s="1"/>
  <c r="G2529" i="11"/>
  <c r="I2529" i="11"/>
  <c r="G2528" i="11"/>
  <c r="I2528" i="11"/>
  <c r="G2527" i="11"/>
  <c r="I2527" i="11"/>
  <c r="G2526" i="11"/>
  <c r="I2526" i="11" s="1"/>
  <c r="G2525" i="11"/>
  <c r="I2525" i="11"/>
  <c r="G2524" i="11"/>
  <c r="I2524" i="11" s="1"/>
  <c r="G2523" i="11"/>
  <c r="I2523" i="11" s="1"/>
  <c r="G2522" i="11"/>
  <c r="I2522" i="11" s="1"/>
  <c r="G2521" i="11"/>
  <c r="I2521" i="11"/>
  <c r="G2520" i="11"/>
  <c r="I2520" i="11"/>
  <c r="G2519" i="11"/>
  <c r="I2519" i="11"/>
  <c r="G2518" i="11"/>
  <c r="I2518" i="11" s="1"/>
  <c r="G2517" i="11"/>
  <c r="I2517" i="11"/>
  <c r="G2516" i="11"/>
  <c r="I2516" i="11" s="1"/>
  <c r="G2515" i="11"/>
  <c r="I2515" i="11" s="1"/>
  <c r="G2514" i="11"/>
  <c r="I2514" i="11"/>
  <c r="G2513" i="11"/>
  <c r="I2513" i="11"/>
  <c r="G2512" i="11"/>
  <c r="I2512" i="11"/>
  <c r="G2511" i="11"/>
  <c r="I2511" i="11"/>
  <c r="G2510" i="11"/>
  <c r="I2510" i="11" s="1"/>
  <c r="G2509" i="11"/>
  <c r="I2509" i="11"/>
  <c r="G2508" i="11"/>
  <c r="I2508" i="11" s="1"/>
  <c r="G2507" i="11"/>
  <c r="I2507" i="11" s="1"/>
  <c r="G2506" i="11"/>
  <c r="I2506" i="11" s="1"/>
  <c r="G2505" i="11"/>
  <c r="I2505" i="11"/>
  <c r="G2504" i="11"/>
  <c r="I2504" i="11"/>
  <c r="G2503" i="11"/>
  <c r="I2503" i="11"/>
  <c r="G2502" i="11"/>
  <c r="I2502" i="11" s="1"/>
  <c r="G2501" i="11"/>
  <c r="I2501" i="11"/>
  <c r="G2500" i="11"/>
  <c r="I2500" i="11" s="1"/>
  <c r="G2499" i="11"/>
  <c r="I2499" i="11" s="1"/>
  <c r="G2498" i="11"/>
  <c r="I2498" i="11" s="1"/>
  <c r="G2497" i="11"/>
  <c r="I2497" i="11"/>
  <c r="G2496" i="11"/>
  <c r="I2496" i="11"/>
  <c r="G2495" i="11"/>
  <c r="I2495" i="11"/>
  <c r="G2494" i="11"/>
  <c r="I2494" i="11" s="1"/>
  <c r="G2493" i="11"/>
  <c r="I2493" i="11"/>
  <c r="G2492" i="11"/>
  <c r="I2492" i="11" s="1"/>
  <c r="G2491" i="11"/>
  <c r="I2491" i="11" s="1"/>
  <c r="G2490" i="11"/>
  <c r="I2490" i="11"/>
  <c r="G2489" i="11"/>
  <c r="I2489" i="11"/>
  <c r="G2488" i="11"/>
  <c r="I2488" i="11"/>
  <c r="G2487" i="11"/>
  <c r="I2487" i="11"/>
  <c r="G2486" i="11"/>
  <c r="I2486" i="11" s="1"/>
  <c r="G2485" i="11"/>
  <c r="I2485" i="11"/>
  <c r="G2484" i="11"/>
  <c r="I2484" i="11" s="1"/>
  <c r="G2483" i="11"/>
  <c r="I2483" i="11" s="1"/>
  <c r="G2482" i="11"/>
  <c r="I2482" i="11"/>
  <c r="G2481" i="11"/>
  <c r="I2481" i="11"/>
  <c r="G2480" i="11"/>
  <c r="I2480" i="11"/>
  <c r="G2479" i="11"/>
  <c r="I2479" i="11"/>
  <c r="G2478" i="11"/>
  <c r="I2478" i="11" s="1"/>
  <c r="G2477" i="11"/>
  <c r="I2477" i="11"/>
  <c r="G2476" i="11"/>
  <c r="I2476" i="11" s="1"/>
  <c r="G2475" i="11"/>
  <c r="I2475" i="11" s="1"/>
  <c r="G2474" i="11"/>
  <c r="I2474" i="11" s="1"/>
  <c r="G2473" i="11"/>
  <c r="I2473" i="11"/>
  <c r="G2472" i="11"/>
  <c r="I2472" i="11"/>
  <c r="G2471" i="11"/>
  <c r="I2471" i="11"/>
  <c r="G2470" i="11"/>
  <c r="I2470" i="11" s="1"/>
  <c r="G2469" i="11"/>
  <c r="I2469" i="11"/>
  <c r="G2468" i="11"/>
  <c r="I2468" i="11" s="1"/>
  <c r="G2467" i="11"/>
  <c r="I2467" i="11" s="1"/>
  <c r="G2466" i="11"/>
  <c r="I2466" i="11"/>
  <c r="G2465" i="11"/>
  <c r="I2465" i="11"/>
  <c r="G2464" i="11"/>
  <c r="I2464" i="11"/>
  <c r="G2463" i="11"/>
  <c r="I2463" i="11"/>
  <c r="G2462" i="11"/>
  <c r="I2462" i="11" s="1"/>
  <c r="G2461" i="11"/>
  <c r="I2461" i="11"/>
  <c r="G2460" i="11"/>
  <c r="I2460" i="11" s="1"/>
  <c r="G2459" i="11"/>
  <c r="I2459" i="11" s="1"/>
  <c r="G2458" i="11"/>
  <c r="I2458" i="11" s="1"/>
  <c r="G2457" i="11"/>
  <c r="I2457" i="11"/>
  <c r="G2456" i="11"/>
  <c r="I2456" i="11"/>
  <c r="G2455" i="11"/>
  <c r="I2455" i="11"/>
  <c r="G2454" i="11"/>
  <c r="I2454" i="11" s="1"/>
  <c r="G2453" i="11"/>
  <c r="I2453" i="11"/>
  <c r="G2452" i="11"/>
  <c r="I2452" i="11" s="1"/>
  <c r="G2451" i="11"/>
  <c r="I2451" i="11" s="1"/>
  <c r="G2450" i="11"/>
  <c r="I2450" i="11"/>
  <c r="G2449" i="11"/>
  <c r="I2449" i="11"/>
  <c r="G2448" i="11"/>
  <c r="I2448" i="11"/>
  <c r="G2447" i="11"/>
  <c r="I2447" i="11"/>
  <c r="G2446" i="11"/>
  <c r="I2446" i="11" s="1"/>
  <c r="G2445" i="11"/>
  <c r="I2445" i="11"/>
  <c r="G2444" i="11"/>
  <c r="I2444" i="11" s="1"/>
  <c r="G2443" i="11"/>
  <c r="I2443" i="11" s="1"/>
  <c r="G2442" i="11"/>
  <c r="I2442" i="11"/>
  <c r="G2441" i="11"/>
  <c r="I2441" i="11"/>
  <c r="G2440" i="11"/>
  <c r="I2440" i="11"/>
  <c r="G2439" i="11"/>
  <c r="I2439" i="11"/>
  <c r="G2438" i="11"/>
  <c r="I2438" i="11" s="1"/>
  <c r="G2437" i="11"/>
  <c r="I2437" i="11"/>
  <c r="G2436" i="11"/>
  <c r="I2436" i="11" s="1"/>
  <c r="G2435" i="11"/>
  <c r="I2435" i="11" s="1"/>
  <c r="G2434" i="11"/>
  <c r="I2434" i="11"/>
  <c r="G2433" i="11"/>
  <c r="I2433" i="11"/>
  <c r="G2432" i="11"/>
  <c r="I2432" i="11"/>
  <c r="G2431" i="11"/>
  <c r="I2431" i="11"/>
  <c r="G2430" i="11"/>
  <c r="I2430" i="11" s="1"/>
  <c r="G2429" i="11"/>
  <c r="I2429" i="11"/>
  <c r="G2428" i="11"/>
  <c r="I2428" i="11" s="1"/>
  <c r="G2427" i="11"/>
  <c r="I2427" i="11" s="1"/>
  <c r="G2426" i="11"/>
  <c r="I2426" i="11" s="1"/>
  <c r="G2425" i="11"/>
  <c r="I2425" i="11" s="1"/>
  <c r="G2424" i="11"/>
  <c r="I2424" i="11"/>
  <c r="G2423" i="11"/>
  <c r="I2423" i="11"/>
  <c r="G2422" i="11"/>
  <c r="I2422" i="11" s="1"/>
  <c r="G2421" i="11"/>
  <c r="I2421" i="11"/>
  <c r="G2420" i="11"/>
  <c r="I2420" i="11" s="1"/>
  <c r="G2419" i="11"/>
  <c r="I2419" i="11" s="1"/>
  <c r="G2418" i="11"/>
  <c r="I2418" i="11"/>
  <c r="G2417" i="11"/>
  <c r="I2417" i="11"/>
  <c r="G2416" i="11"/>
  <c r="I2416" i="11"/>
  <c r="G2415" i="11"/>
  <c r="I2415" i="11"/>
  <c r="G2414" i="11"/>
  <c r="I2414" i="11" s="1"/>
  <c r="G2413" i="11"/>
  <c r="I2413" i="11"/>
  <c r="G2412" i="11"/>
  <c r="I2412" i="11" s="1"/>
  <c r="G2411" i="11"/>
  <c r="I2411" i="11" s="1"/>
  <c r="G2410" i="11"/>
  <c r="I2410" i="11"/>
  <c r="G2409" i="11"/>
  <c r="I2409" i="11" s="1"/>
  <c r="G2408" i="11"/>
  <c r="I2408" i="11"/>
  <c r="G2407" i="11"/>
  <c r="I2407" i="11"/>
  <c r="G2406" i="11"/>
  <c r="I2406" i="11" s="1"/>
  <c r="G2405" i="11"/>
  <c r="I2405" i="11"/>
  <c r="G2404" i="11"/>
  <c r="I2404" i="11" s="1"/>
  <c r="G2403" i="11"/>
  <c r="I2403" i="11"/>
  <c r="G2402" i="11"/>
  <c r="I2402" i="11"/>
  <c r="G2401" i="11"/>
  <c r="I2401" i="11"/>
  <c r="G2400" i="11"/>
  <c r="I2400" i="11"/>
  <c r="G2399" i="11"/>
  <c r="I2399" i="11"/>
  <c r="G2398" i="11"/>
  <c r="I2398" i="11" s="1"/>
  <c r="G2397" i="11"/>
  <c r="I2397" i="11"/>
  <c r="G2396" i="11"/>
  <c r="I2396" i="11" s="1"/>
  <c r="G2395" i="11"/>
  <c r="I2395" i="11" s="1"/>
  <c r="G2394" i="11"/>
  <c r="I2394" i="11"/>
  <c r="G2393" i="11"/>
  <c r="I2393" i="11"/>
  <c r="G2392" i="11"/>
  <c r="I2392" i="11"/>
  <c r="G2391" i="11"/>
  <c r="I2391" i="11"/>
  <c r="G2390" i="11"/>
  <c r="I2390" i="11" s="1"/>
  <c r="G2389" i="11"/>
  <c r="I2389" i="11"/>
  <c r="G2388" i="11"/>
  <c r="I2388" i="11" s="1"/>
  <c r="G2387" i="11"/>
  <c r="I2387" i="11" s="1"/>
  <c r="G2386" i="11"/>
  <c r="I2386" i="11" s="1"/>
  <c r="G2385" i="11"/>
  <c r="I2385" i="11"/>
  <c r="G2384" i="11"/>
  <c r="I2384" i="11"/>
  <c r="G2383" i="11"/>
  <c r="I2383" i="11"/>
  <c r="G2382" i="11"/>
  <c r="I2382" i="11" s="1"/>
  <c r="G2381" i="11"/>
  <c r="I2381" i="11"/>
  <c r="G2380" i="11"/>
  <c r="I2380" i="11" s="1"/>
  <c r="G2379" i="11"/>
  <c r="I2379" i="11" s="1"/>
  <c r="G2378" i="11"/>
  <c r="I2378" i="11" s="1"/>
  <c r="G2377" i="11"/>
  <c r="I2377" i="11" s="1"/>
  <c r="G2376" i="11"/>
  <c r="I2376" i="11"/>
  <c r="G2375" i="11"/>
  <c r="I2375" i="11"/>
  <c r="G2374" i="11"/>
  <c r="I2374" i="11" s="1"/>
  <c r="G2373" i="11"/>
  <c r="I2373" i="11"/>
  <c r="G2372" i="11"/>
  <c r="I2372" i="11" s="1"/>
  <c r="G2371" i="11"/>
  <c r="I2371" i="11" s="1"/>
  <c r="G2370" i="11"/>
  <c r="I2370" i="11" s="1"/>
  <c r="G2369" i="11"/>
  <c r="I2369" i="11" s="1"/>
  <c r="G2368" i="11"/>
  <c r="I2368" i="11" s="1"/>
  <c r="G2367" i="11"/>
  <c r="I2367" i="11"/>
  <c r="G2366" i="11"/>
  <c r="I2366" i="11" s="1"/>
  <c r="G2365" i="11"/>
  <c r="I2365" i="11"/>
  <c r="G2364" i="11"/>
  <c r="I2364" i="11" s="1"/>
  <c r="G2363" i="11"/>
  <c r="I2363" i="11" s="1"/>
  <c r="G2362" i="11"/>
  <c r="I2362" i="11" s="1"/>
  <c r="G2361" i="11"/>
  <c r="I2361" i="11" s="1"/>
  <c r="G2360" i="11"/>
  <c r="I2360" i="11" s="1"/>
  <c r="G2359" i="11"/>
  <c r="I2359" i="11"/>
  <c r="G2358" i="11"/>
  <c r="I2358" i="11" s="1"/>
  <c r="G2357" i="11"/>
  <c r="I2357" i="11"/>
  <c r="G2356" i="11"/>
  <c r="I2356" i="11" s="1"/>
  <c r="G2355" i="11"/>
  <c r="I2355" i="11"/>
  <c r="G2354" i="11"/>
  <c r="I2354" i="11" s="1"/>
  <c r="G2353" i="11"/>
  <c r="I2353" i="11" s="1"/>
  <c r="G2352" i="11"/>
  <c r="I2352" i="11" s="1"/>
  <c r="G2351" i="11"/>
  <c r="I2351" i="11"/>
  <c r="G2350" i="11"/>
  <c r="I2350" i="11" s="1"/>
  <c r="G2349" i="11"/>
  <c r="I2349" i="11"/>
  <c r="G2348" i="11"/>
  <c r="I2348" i="11" s="1"/>
  <c r="G2347" i="11"/>
  <c r="I2347" i="11"/>
  <c r="G2346" i="11"/>
  <c r="I2346" i="11"/>
  <c r="G2345" i="11"/>
  <c r="I2345" i="11" s="1"/>
  <c r="G2344" i="11"/>
  <c r="I2344" i="11" s="1"/>
  <c r="G2343" i="11"/>
  <c r="I2343" i="11"/>
  <c r="G2342" i="11"/>
  <c r="I2342" i="11" s="1"/>
  <c r="G2341" i="11"/>
  <c r="I2341" i="11"/>
  <c r="G2340" i="11"/>
  <c r="I2340" i="11" s="1"/>
  <c r="G2339" i="11"/>
  <c r="I2339" i="11"/>
  <c r="G2338" i="11"/>
  <c r="I2338" i="11"/>
  <c r="G2337" i="11"/>
  <c r="I2337" i="11"/>
  <c r="G2336" i="11"/>
  <c r="I2336" i="11" s="1"/>
  <c r="G2335" i="11"/>
  <c r="I2335" i="11"/>
  <c r="G2334" i="11"/>
  <c r="I2334" i="11" s="1"/>
  <c r="G2333" i="11"/>
  <c r="I2333" i="11"/>
  <c r="G2332" i="11"/>
  <c r="I2332" i="11" s="1"/>
  <c r="G2331" i="11"/>
  <c r="I2331" i="11" s="1"/>
  <c r="G2330" i="11"/>
  <c r="I2330" i="11"/>
  <c r="G2329" i="11"/>
  <c r="I2329" i="11"/>
  <c r="G2328" i="11"/>
  <c r="I2328" i="11"/>
  <c r="G2327" i="11"/>
  <c r="I2327" i="11"/>
  <c r="G2326" i="11"/>
  <c r="I2326" i="11" s="1"/>
  <c r="G2325" i="11"/>
  <c r="I2325" i="11"/>
  <c r="G2324" i="11"/>
  <c r="I2324" i="11" s="1"/>
  <c r="G2323" i="11"/>
  <c r="I2323" i="11" s="1"/>
  <c r="G2322" i="11"/>
  <c r="I2322" i="11" s="1"/>
  <c r="G2321" i="11"/>
  <c r="I2321" i="11"/>
  <c r="G2320" i="11"/>
  <c r="I2320" i="11"/>
  <c r="G2319" i="11"/>
  <c r="I2319" i="11"/>
  <c r="G2318" i="11"/>
  <c r="I2318" i="11" s="1"/>
  <c r="G2317" i="11"/>
  <c r="I2317" i="11"/>
  <c r="G2316" i="11"/>
  <c r="I2316" i="11" s="1"/>
  <c r="G2315" i="11"/>
  <c r="I2315" i="11" s="1"/>
  <c r="G2314" i="11"/>
  <c r="I2314" i="11" s="1"/>
  <c r="G2313" i="11"/>
  <c r="I2313" i="11" s="1"/>
  <c r="G2312" i="11"/>
  <c r="I2312" i="11"/>
  <c r="G2311" i="11"/>
  <c r="I2311" i="11" s="1"/>
  <c r="G2310" i="11"/>
  <c r="I2310" i="11" s="1"/>
  <c r="G2309" i="11"/>
  <c r="I2309" i="11"/>
  <c r="G2308" i="11"/>
  <c r="I2308" i="11" s="1"/>
  <c r="G2307" i="11"/>
  <c r="I2307" i="11"/>
  <c r="G2306" i="11"/>
  <c r="I2306" i="11"/>
  <c r="G2305" i="11"/>
  <c r="I2305" i="11"/>
  <c r="G2304" i="11"/>
  <c r="I2304" i="11"/>
  <c r="G2303" i="11"/>
  <c r="I2303" i="11" s="1"/>
  <c r="G2302" i="11"/>
  <c r="I2302" i="11" s="1"/>
  <c r="G2301" i="11"/>
  <c r="I2301" i="11"/>
  <c r="G2300" i="11"/>
  <c r="I2300" i="11" s="1"/>
  <c r="G2299" i="11"/>
  <c r="I2299" i="11"/>
  <c r="G2298" i="11"/>
  <c r="I2298" i="11" s="1"/>
  <c r="G2297" i="11"/>
  <c r="I2297" i="11" s="1"/>
  <c r="G2296" i="11"/>
  <c r="I2296" i="11" s="1"/>
  <c r="G2295" i="11"/>
  <c r="I2295" i="11" s="1"/>
  <c r="G2294" i="11"/>
  <c r="I2294" i="11" s="1"/>
  <c r="G2293" i="11"/>
  <c r="I2293" i="11"/>
  <c r="G2292" i="11"/>
  <c r="I2292" i="11" s="1"/>
  <c r="G2291" i="11"/>
  <c r="I2291" i="11" s="1"/>
  <c r="G2290" i="11"/>
  <c r="I2290" i="11"/>
  <c r="G2289" i="11"/>
  <c r="I2289" i="11" s="1"/>
  <c r="G2288" i="11"/>
  <c r="I2288" i="11"/>
  <c r="G2287" i="11"/>
  <c r="I2287" i="11" s="1"/>
  <c r="G2286" i="11"/>
  <c r="I2286" i="11" s="1"/>
  <c r="G2285" i="11"/>
  <c r="I2285" i="11"/>
  <c r="G2284" i="11"/>
  <c r="I2284" i="11" s="1"/>
  <c r="G2283" i="11"/>
  <c r="I2283" i="11" s="1"/>
  <c r="G2282" i="11"/>
  <c r="I2282" i="11"/>
  <c r="G2281" i="11"/>
  <c r="I2281" i="11"/>
  <c r="G2280" i="11"/>
  <c r="I2280" i="11"/>
  <c r="G2279" i="11"/>
  <c r="I2279" i="11" s="1"/>
  <c r="G2278" i="11"/>
  <c r="I2278" i="11" s="1"/>
  <c r="G2277" i="11"/>
  <c r="I2277" i="11"/>
  <c r="G2276" i="11"/>
  <c r="I2276" i="11" s="1"/>
  <c r="G2275" i="11"/>
  <c r="I2275" i="11"/>
  <c r="G2274" i="11"/>
  <c r="I2274" i="11"/>
  <c r="G2273" i="11"/>
  <c r="I2273" i="11"/>
  <c r="G2272" i="11"/>
  <c r="I2272" i="11" s="1"/>
  <c r="G2271" i="11"/>
  <c r="I2271" i="11" s="1"/>
  <c r="G2270" i="11"/>
  <c r="I2270" i="11" s="1"/>
  <c r="G2269" i="11"/>
  <c r="I2269" i="11"/>
  <c r="G2268" i="11"/>
  <c r="I2268" i="11" s="1"/>
  <c r="G2267" i="11"/>
  <c r="I2267" i="11" s="1"/>
  <c r="G2266" i="11"/>
  <c r="I2266" i="11" s="1"/>
  <c r="G2265" i="11"/>
  <c r="I2265" i="11" s="1"/>
  <c r="G2264" i="11"/>
  <c r="I2264" i="11" s="1"/>
  <c r="G2263" i="11"/>
  <c r="I2263" i="11" s="1"/>
  <c r="G2262" i="11"/>
  <c r="I2262" i="11" s="1"/>
  <c r="G2261" i="11"/>
  <c r="I2261" i="11"/>
  <c r="G2260" i="11"/>
  <c r="I2260" i="11" s="1"/>
  <c r="G2259" i="11"/>
  <c r="I2259" i="11"/>
  <c r="G2258" i="11"/>
  <c r="I2258" i="11"/>
  <c r="G2257" i="11"/>
  <c r="I2257" i="11"/>
  <c r="G2256" i="11"/>
  <c r="I2256" i="11"/>
  <c r="G2255" i="11"/>
  <c r="I2255" i="11" s="1"/>
  <c r="G2254" i="11"/>
  <c r="I2254" i="11" s="1"/>
  <c r="G2253" i="11"/>
  <c r="I2253" i="11"/>
  <c r="G2252" i="11"/>
  <c r="I2252" i="11" s="1"/>
  <c r="G2251" i="11"/>
  <c r="I2251" i="11"/>
  <c r="G2250" i="11"/>
  <c r="I2250" i="11"/>
  <c r="G2249" i="11"/>
  <c r="I2249" i="11" s="1"/>
  <c r="G2248" i="11"/>
  <c r="I2248" i="11" s="1"/>
  <c r="G2247" i="11"/>
  <c r="I2247" i="11" s="1"/>
  <c r="G2246" i="11"/>
  <c r="I2246" i="11" s="1"/>
  <c r="G2245" i="11"/>
  <c r="I2245" i="11"/>
  <c r="G2244" i="11"/>
  <c r="I2244" i="11" s="1"/>
  <c r="G2243" i="11"/>
  <c r="I2243" i="11"/>
  <c r="G2242" i="11"/>
  <c r="I2242" i="11" s="1"/>
  <c r="G2241" i="11"/>
  <c r="I2241" i="11"/>
  <c r="G2240" i="11"/>
  <c r="I2240" i="11" s="1"/>
  <c r="G2239" i="11"/>
  <c r="I2239" i="11" s="1"/>
  <c r="G2238" i="11"/>
  <c r="I2238" i="11" s="1"/>
  <c r="G2237" i="11"/>
  <c r="I2237" i="11"/>
  <c r="G2236" i="11"/>
  <c r="I2236" i="11" s="1"/>
  <c r="G2235" i="11"/>
  <c r="I2235" i="11" s="1"/>
  <c r="G2234" i="11"/>
  <c r="I2234" i="11" s="1"/>
  <c r="G2233" i="11"/>
  <c r="I2233" i="11"/>
  <c r="G2232" i="11"/>
  <c r="I2232" i="11"/>
  <c r="G2231" i="11"/>
  <c r="I2231" i="11" s="1"/>
  <c r="G2230" i="11"/>
  <c r="I2230" i="11" s="1"/>
  <c r="G2229" i="11"/>
  <c r="I2229" i="11" s="1"/>
  <c r="G2228" i="11"/>
  <c r="I2228" i="11" s="1"/>
  <c r="G2227" i="11"/>
  <c r="I2227" i="11"/>
  <c r="G2226" i="11"/>
  <c r="I2226" i="11"/>
  <c r="G2225" i="11"/>
  <c r="I2225" i="11"/>
  <c r="G2224" i="11"/>
  <c r="I2224" i="11"/>
  <c r="G2223" i="11"/>
  <c r="I2223" i="11" s="1"/>
  <c r="G2222" i="11"/>
  <c r="I2222" i="11" s="1"/>
  <c r="G2221" i="11"/>
  <c r="I2221" i="11"/>
  <c r="G2220" i="11"/>
  <c r="I2220" i="11" s="1"/>
  <c r="G2219" i="11"/>
  <c r="I2219" i="11" s="1"/>
  <c r="G2218" i="11"/>
  <c r="I2218" i="11" s="1"/>
  <c r="G2217" i="11"/>
  <c r="I2217" i="11" s="1"/>
  <c r="G2216" i="11"/>
  <c r="I2216" i="11" s="1"/>
  <c r="G2215" i="11"/>
  <c r="I2215" i="11" s="1"/>
  <c r="G2214" i="11"/>
  <c r="I2214" i="11" s="1"/>
  <c r="G2213" i="11"/>
  <c r="I2213" i="11"/>
  <c r="G2212" i="11"/>
  <c r="I2212" i="11" s="1"/>
  <c r="G2211" i="11"/>
  <c r="I2211" i="11"/>
  <c r="G2210" i="11"/>
  <c r="I2210" i="11" s="1"/>
  <c r="G2209" i="11"/>
  <c r="I2209" i="11"/>
  <c r="G2208" i="11"/>
  <c r="I2208" i="11"/>
  <c r="G2207" i="11"/>
  <c r="I2207" i="11" s="1"/>
  <c r="G2206" i="11"/>
  <c r="I2206" i="11" s="1"/>
  <c r="G2205" i="11"/>
  <c r="I2205" i="11"/>
  <c r="G2204" i="11"/>
  <c r="I2204" i="11" s="1"/>
  <c r="G2203" i="11"/>
  <c r="I2203" i="11"/>
  <c r="G2202" i="11"/>
  <c r="I2202" i="11"/>
  <c r="G2201" i="11"/>
  <c r="I2201" i="11"/>
  <c r="G2200" i="11"/>
  <c r="I2200" i="11" s="1"/>
  <c r="G2199" i="11"/>
  <c r="I2199" i="11" s="1"/>
  <c r="G2198" i="11"/>
  <c r="I2198" i="11" s="1"/>
  <c r="G2197" i="11"/>
  <c r="I2197" i="11" s="1"/>
  <c r="G2196" i="11"/>
  <c r="I2196" i="11" s="1"/>
  <c r="G2195" i="11"/>
  <c r="I2195" i="11"/>
  <c r="G2194" i="11"/>
  <c r="I2194" i="11"/>
  <c r="G2193" i="11"/>
  <c r="I2193" i="11" s="1"/>
  <c r="G2192" i="11"/>
  <c r="I2192" i="11"/>
  <c r="G2191" i="11"/>
  <c r="I2191" i="11" s="1"/>
  <c r="G2190" i="11"/>
  <c r="I2190" i="11" s="1"/>
  <c r="G2189" i="11"/>
  <c r="I2189" i="11"/>
  <c r="G2188" i="11"/>
  <c r="I2188" i="11" s="1"/>
  <c r="G2187" i="11"/>
  <c r="I2187" i="11" s="1"/>
  <c r="G2186" i="11"/>
  <c r="I2186" i="11" s="1"/>
  <c r="G2185" i="11"/>
  <c r="I2185" i="11" s="1"/>
  <c r="G2184" i="11"/>
  <c r="I2184" i="11"/>
  <c r="G2183" i="11"/>
  <c r="I2183" i="11" s="1"/>
  <c r="G2182" i="11"/>
  <c r="I2182" i="11" s="1"/>
  <c r="G2181" i="11"/>
  <c r="I2181" i="11"/>
  <c r="G2180" i="11"/>
  <c r="I2180" i="11" s="1"/>
  <c r="G2179" i="11"/>
  <c r="I2179" i="11"/>
  <c r="G2178" i="11"/>
  <c r="I2178" i="11"/>
  <c r="G2177" i="11"/>
  <c r="I2177" i="11"/>
  <c r="G2176" i="11"/>
  <c r="I2176" i="11"/>
  <c r="G2175" i="11"/>
  <c r="I2175" i="11" s="1"/>
  <c r="G2174" i="11"/>
  <c r="I2174" i="11" s="1"/>
  <c r="G2173" i="11"/>
  <c r="I2173" i="11" s="1"/>
  <c r="G2172" i="11"/>
  <c r="I2172" i="11" s="1"/>
  <c r="G2171" i="11"/>
  <c r="I2171" i="11"/>
  <c r="G2170" i="11"/>
  <c r="I2170" i="11" s="1"/>
  <c r="G2169" i="11"/>
  <c r="I2169" i="11" s="1"/>
  <c r="G2168" i="11"/>
  <c r="I2168" i="11" s="1"/>
  <c r="G2167" i="11"/>
  <c r="I2167" i="11" s="1"/>
  <c r="G2166" i="11"/>
  <c r="I2166" i="11" s="1"/>
  <c r="G2165" i="11"/>
  <c r="I2165" i="11" s="1"/>
  <c r="G2164" i="11"/>
  <c r="I2164" i="11" s="1"/>
  <c r="G2163" i="11"/>
  <c r="I2163" i="11" s="1"/>
  <c r="G2162" i="11"/>
  <c r="I2162" i="11"/>
  <c r="G2161" i="11"/>
  <c r="I2161" i="11"/>
  <c r="G2160" i="11"/>
  <c r="I2160" i="11"/>
  <c r="G2159" i="11"/>
  <c r="I2159" i="11" s="1"/>
  <c r="G2158" i="11"/>
  <c r="I2158" i="11" s="1"/>
  <c r="G2157" i="11"/>
  <c r="I2157" i="11"/>
  <c r="G2156" i="11"/>
  <c r="I2156" i="11" s="1"/>
  <c r="G2155" i="11"/>
  <c r="I2155" i="11" s="1"/>
  <c r="G2154" i="11"/>
  <c r="I2154" i="11"/>
  <c r="G2153" i="11"/>
  <c r="I2153" i="11"/>
  <c r="G2152" i="11"/>
  <c r="I2152" i="11"/>
  <c r="G2151" i="11"/>
  <c r="I2151" i="11" s="1"/>
  <c r="G2150" i="11"/>
  <c r="I2150" i="11" s="1"/>
  <c r="G2149" i="11"/>
  <c r="I2149" i="11" s="1"/>
  <c r="G2148" i="11"/>
  <c r="I2148" i="11" s="1"/>
  <c r="G2147" i="11"/>
  <c r="I2147" i="11"/>
  <c r="G2146" i="11"/>
  <c r="I2146" i="11"/>
  <c r="G2145" i="11"/>
  <c r="I2145" i="11"/>
  <c r="G2144" i="11"/>
  <c r="I2144" i="11" s="1"/>
  <c r="G2143" i="11"/>
  <c r="I2143" i="11" s="1"/>
  <c r="G2142" i="11"/>
  <c r="I2142" i="11" s="1"/>
  <c r="G2141" i="11"/>
  <c r="I2141" i="11"/>
  <c r="G2140" i="11"/>
  <c r="I2140" i="11" s="1"/>
  <c r="G2139" i="11"/>
  <c r="I2139" i="11" s="1"/>
  <c r="G2138" i="11"/>
  <c r="I2138" i="11" s="1"/>
  <c r="G2137" i="11"/>
  <c r="I2137" i="11" s="1"/>
  <c r="G2136" i="11"/>
  <c r="I2136" i="11" s="1"/>
  <c r="G2135" i="11"/>
  <c r="I2135" i="11" s="1"/>
  <c r="G2134" i="11"/>
  <c r="I2134" i="11" s="1"/>
  <c r="G2133" i="11"/>
  <c r="I2133" i="11"/>
  <c r="G2132" i="11"/>
  <c r="I2132" i="11" s="1"/>
  <c r="G2131" i="11"/>
  <c r="I2131" i="11"/>
  <c r="G2130" i="11"/>
  <c r="I2130" i="11"/>
  <c r="G2129" i="11"/>
  <c r="I2129" i="11"/>
  <c r="G2128" i="11"/>
  <c r="I2128" i="11"/>
  <c r="G2127" i="11"/>
  <c r="I2127" i="11" s="1"/>
  <c r="G2126" i="11"/>
  <c r="I2126" i="11" s="1"/>
  <c r="G2125" i="11"/>
  <c r="I2125" i="11"/>
  <c r="G2124" i="11"/>
  <c r="I2124" i="11" s="1"/>
  <c r="G2123" i="11"/>
  <c r="I2123" i="11"/>
  <c r="G2122" i="11"/>
  <c r="I2122" i="11"/>
  <c r="G2121" i="11"/>
  <c r="I2121" i="11" s="1"/>
  <c r="G2120" i="11"/>
  <c r="I2120" i="11" s="1"/>
  <c r="G2119" i="11"/>
  <c r="I2119" i="11" s="1"/>
  <c r="G2118" i="11"/>
  <c r="I2118" i="11" s="1"/>
  <c r="G2117" i="11"/>
  <c r="I2117" i="11" s="1"/>
  <c r="G2116" i="11"/>
  <c r="I2116" i="11" s="1"/>
  <c r="G2115" i="11"/>
  <c r="I2115" i="11"/>
  <c r="G2114" i="11"/>
  <c r="I2114" i="11" s="1"/>
  <c r="G2113" i="11"/>
  <c r="I2113" i="11"/>
  <c r="G2112" i="11"/>
  <c r="I2112" i="11" s="1"/>
  <c r="G2111" i="11"/>
  <c r="I2111" i="11" s="1"/>
  <c r="G2110" i="11"/>
  <c r="I2110" i="11" s="1"/>
  <c r="G2109" i="11"/>
  <c r="I2109" i="11"/>
  <c r="G2108" i="11"/>
  <c r="I2108" i="11" s="1"/>
  <c r="G2107" i="11"/>
  <c r="I2107" i="11" s="1"/>
  <c r="G2106" i="11"/>
  <c r="I2106" i="11" s="1"/>
  <c r="G2105" i="11"/>
  <c r="I2105" i="11"/>
  <c r="G2104" i="11"/>
  <c r="I2104" i="11"/>
  <c r="G2103" i="11"/>
  <c r="I2103" i="11" s="1"/>
  <c r="G2102" i="11"/>
  <c r="I2102" i="11" s="1"/>
  <c r="G2101" i="11"/>
  <c r="I2101" i="11" s="1"/>
  <c r="G2100" i="11"/>
  <c r="I2100" i="11" s="1"/>
  <c r="G2099" i="11"/>
  <c r="I2099" i="11"/>
  <c r="G2098" i="11"/>
  <c r="I2098" i="11"/>
  <c r="G2097" i="11"/>
  <c r="I2097" i="11"/>
  <c r="G2096" i="11"/>
  <c r="I2096" i="11"/>
  <c r="G2095" i="11"/>
  <c r="I2095" i="11" s="1"/>
  <c r="G2094" i="11"/>
  <c r="I2094" i="11" s="1"/>
  <c r="G2093" i="11"/>
  <c r="I2093" i="11"/>
  <c r="G2092" i="11"/>
  <c r="I2092" i="11" s="1"/>
  <c r="G2091" i="11"/>
  <c r="I2091" i="11" s="1"/>
  <c r="G2090" i="11"/>
  <c r="I2090" i="11" s="1"/>
  <c r="G2089" i="11"/>
  <c r="I2089" i="11" s="1"/>
  <c r="G2088" i="11"/>
  <c r="I2088" i="11" s="1"/>
  <c r="G2087" i="11"/>
  <c r="I2087" i="11" s="1"/>
  <c r="G2086" i="11"/>
  <c r="I2086" i="11" s="1"/>
  <c r="G2085" i="11"/>
  <c r="I2085" i="11"/>
  <c r="G2084" i="11"/>
  <c r="I2084" i="11" s="1"/>
  <c r="G2083" i="11"/>
  <c r="I2083" i="11"/>
  <c r="G2082" i="11"/>
  <c r="I2082" i="11" s="1"/>
  <c r="G2081" i="11"/>
  <c r="I2081" i="11"/>
  <c r="G2080" i="11"/>
  <c r="I2080" i="11"/>
  <c r="G2079" i="11"/>
  <c r="I2079" i="11" s="1"/>
  <c r="G2078" i="11"/>
  <c r="I2078" i="11" s="1"/>
  <c r="G2077" i="11"/>
  <c r="I2077" i="11"/>
  <c r="G2076" i="11"/>
  <c r="I2076" i="11" s="1"/>
  <c r="G2075" i="11"/>
  <c r="I2075" i="11"/>
  <c r="G2074" i="11"/>
  <c r="I2074" i="11"/>
  <c r="G2073" i="11"/>
  <c r="I2073" i="11"/>
  <c r="G2072" i="11"/>
  <c r="I2072" i="11" s="1"/>
  <c r="G2071" i="11"/>
  <c r="I2071" i="11" s="1"/>
  <c r="G2070" i="11"/>
  <c r="I2070" i="11" s="1"/>
  <c r="G2069" i="11"/>
  <c r="I2069" i="11" s="1"/>
  <c r="G2068" i="11"/>
  <c r="I2068" i="11" s="1"/>
  <c r="G2067" i="11"/>
  <c r="I2067" i="11"/>
  <c r="G2066" i="11"/>
  <c r="I2066" i="11"/>
  <c r="G2065" i="11"/>
  <c r="I2065" i="11" s="1"/>
  <c r="G2064" i="11"/>
  <c r="I2064" i="11"/>
  <c r="G2063" i="11"/>
  <c r="I2063" i="11" s="1"/>
  <c r="G2062" i="11"/>
  <c r="I2062" i="11" s="1"/>
  <c r="G2061" i="11"/>
  <c r="I2061" i="11"/>
  <c r="G2060" i="11"/>
  <c r="I2060" i="11" s="1"/>
  <c r="G2059" i="11"/>
  <c r="I2059" i="11" s="1"/>
  <c r="G2058" i="11"/>
  <c r="I2058" i="11" s="1"/>
  <c r="G2057" i="11"/>
  <c r="I2057" i="11" s="1"/>
  <c r="G2056" i="11"/>
  <c r="I2056" i="11"/>
  <c r="G2055" i="11"/>
  <c r="I2055" i="11" s="1"/>
  <c r="G2054" i="11"/>
  <c r="I2054" i="11" s="1"/>
  <c r="G2053" i="11"/>
  <c r="I2053" i="11"/>
  <c r="G2052" i="11"/>
  <c r="I2052" i="11" s="1"/>
  <c r="G2051" i="11"/>
  <c r="I2051" i="11"/>
  <c r="G2050" i="11"/>
  <c r="I2050" i="11"/>
  <c r="G2049" i="11"/>
  <c r="I2049" i="11"/>
  <c r="G2048" i="11"/>
  <c r="I2048" i="11"/>
  <c r="G2047" i="11"/>
  <c r="I2047" i="11" s="1"/>
  <c r="G2046" i="11"/>
  <c r="I2046" i="11" s="1"/>
  <c r="G2045" i="11"/>
  <c r="I2045" i="11" s="1"/>
  <c r="G2044" i="11"/>
  <c r="I2044" i="11" s="1"/>
  <c r="G2043" i="11"/>
  <c r="I2043" i="11"/>
  <c r="G2042" i="11"/>
  <c r="I2042" i="11" s="1"/>
  <c r="G2041" i="11"/>
  <c r="I2041" i="11" s="1"/>
  <c r="G2040" i="11"/>
  <c r="I2040" i="11" s="1"/>
  <c r="G2039" i="11"/>
  <c r="I2039" i="11" s="1"/>
  <c r="G2038" i="11"/>
  <c r="I2038" i="11" s="1"/>
  <c r="G2037" i="11"/>
  <c r="I2037" i="11" s="1"/>
  <c r="G2036" i="11"/>
  <c r="I2036" i="11" s="1"/>
  <c r="G2035" i="11"/>
  <c r="I2035" i="11" s="1"/>
  <c r="G2034" i="11"/>
  <c r="I2034" i="11"/>
  <c r="G2033" i="11"/>
  <c r="I2033" i="11" s="1"/>
  <c r="G2032" i="11"/>
  <c r="I2032" i="11"/>
  <c r="G2031" i="11"/>
  <c r="I2031" i="11" s="1"/>
  <c r="G2030" i="11"/>
  <c r="I2030" i="11" s="1"/>
  <c r="G2029" i="11"/>
  <c r="I2029" i="11"/>
  <c r="G2028" i="11"/>
  <c r="I2028" i="11" s="1"/>
  <c r="G2027" i="11"/>
  <c r="I2027" i="11" s="1"/>
  <c r="G2026" i="11"/>
  <c r="I2026" i="11"/>
  <c r="G2025" i="11"/>
  <c r="I2025" i="11"/>
  <c r="G2024" i="11"/>
  <c r="I2024" i="11"/>
  <c r="G2023" i="11"/>
  <c r="I2023" i="11" s="1"/>
  <c r="G2022" i="11"/>
  <c r="I2022" i="11" s="1"/>
  <c r="G2021" i="11"/>
  <c r="I2021" i="11" s="1"/>
  <c r="G2020" i="11"/>
  <c r="I2020" i="11" s="1"/>
  <c r="G2019" i="11"/>
  <c r="I2019" i="11"/>
  <c r="G2018" i="11"/>
  <c r="I2018" i="11"/>
  <c r="G2017" i="11"/>
  <c r="I2017" i="11"/>
  <c r="G2016" i="11"/>
  <c r="I2016" i="11" s="1"/>
  <c r="G2015" i="11"/>
  <c r="I2015" i="11" s="1"/>
  <c r="G2014" i="11"/>
  <c r="I2014" i="11" s="1"/>
  <c r="G2013" i="11"/>
  <c r="I2013" i="11"/>
  <c r="G2012" i="11"/>
  <c r="I2012" i="11" s="1"/>
  <c r="G2011" i="11"/>
  <c r="I2011" i="11" s="1"/>
  <c r="G2010" i="11"/>
  <c r="I2010" i="11" s="1"/>
  <c r="G2009" i="11"/>
  <c r="I2009" i="11" s="1"/>
  <c r="G2008" i="11"/>
  <c r="I2008" i="11" s="1"/>
  <c r="G2007" i="11"/>
  <c r="I2007" i="11" s="1"/>
  <c r="G2006" i="11"/>
  <c r="I2006" i="11" s="1"/>
  <c r="G2005" i="11"/>
  <c r="I2005" i="11"/>
  <c r="G2004" i="11"/>
  <c r="I2004" i="11" s="1"/>
  <c r="G2003" i="11"/>
  <c r="I2003" i="11"/>
  <c r="G2002" i="11"/>
  <c r="I2002" i="11"/>
  <c r="G2001" i="11"/>
  <c r="I2001" i="11"/>
  <c r="G2000" i="11"/>
  <c r="I2000" i="11"/>
  <c r="G1999" i="11"/>
  <c r="I1999" i="11" s="1"/>
  <c r="G1998" i="11"/>
  <c r="I1998" i="11" s="1"/>
  <c r="G1997" i="11"/>
  <c r="I1997" i="11"/>
  <c r="G1996" i="11"/>
  <c r="I1996" i="11" s="1"/>
  <c r="G1995" i="11"/>
  <c r="I1995" i="11"/>
  <c r="G1994" i="11"/>
  <c r="I1994" i="11"/>
  <c r="G1993" i="11"/>
  <c r="I1993" i="11" s="1"/>
  <c r="G1992" i="11"/>
  <c r="I1992" i="11" s="1"/>
  <c r="G1991" i="11"/>
  <c r="I1991" i="11" s="1"/>
  <c r="G1990" i="11"/>
  <c r="I1990" i="11" s="1"/>
  <c r="G1989" i="11"/>
  <c r="I1989" i="11" s="1"/>
  <c r="G1988" i="11"/>
  <c r="I1988" i="11" s="1"/>
  <c r="G1987" i="11"/>
  <c r="I1987" i="11"/>
  <c r="G1986" i="11"/>
  <c r="I1986" i="11" s="1"/>
  <c r="G1985" i="11"/>
  <c r="I1985" i="11"/>
  <c r="G1984" i="11"/>
  <c r="I1984" i="11"/>
  <c r="G1983" i="11"/>
  <c r="I1983" i="11" s="1"/>
  <c r="G1982" i="11"/>
  <c r="I1982" i="11" s="1"/>
  <c r="G1981" i="11"/>
  <c r="I1981" i="11"/>
  <c r="G1980" i="11"/>
  <c r="I1980" i="11" s="1"/>
  <c r="G1979" i="11"/>
  <c r="I1979" i="11" s="1"/>
  <c r="G1978" i="11"/>
  <c r="I1978" i="11" s="1"/>
  <c r="G1977" i="11"/>
  <c r="I1977" i="11"/>
  <c r="G1976" i="11"/>
  <c r="I1976" i="11"/>
  <c r="G1975" i="11"/>
  <c r="I1975" i="11" s="1"/>
  <c r="G1974" i="11"/>
  <c r="I1974" i="11" s="1"/>
  <c r="G1973" i="11"/>
  <c r="I1973" i="11" s="1"/>
  <c r="G1972" i="11"/>
  <c r="I1972" i="11" s="1"/>
  <c r="G1971" i="11"/>
  <c r="I1971" i="11"/>
  <c r="G1970" i="11"/>
  <c r="I1970" i="11"/>
  <c r="G1969" i="11"/>
  <c r="I1969" i="11"/>
  <c r="G1968" i="11"/>
  <c r="I1968" i="11"/>
  <c r="G1967" i="11"/>
  <c r="I1967" i="11" s="1"/>
  <c r="G1966" i="11"/>
  <c r="I1966" i="11" s="1"/>
  <c r="G1965" i="11"/>
  <c r="I1965" i="11"/>
  <c r="G1964" i="11"/>
  <c r="I1964" i="11" s="1"/>
  <c r="G1963" i="11"/>
  <c r="I1963" i="11" s="1"/>
  <c r="G1962" i="11"/>
  <c r="I1962" i="11" s="1"/>
  <c r="G1961" i="11"/>
  <c r="I1961" i="11" s="1"/>
  <c r="G1960" i="11"/>
  <c r="I1960" i="11" s="1"/>
  <c r="G1959" i="11"/>
  <c r="I1959" i="11" s="1"/>
  <c r="G1958" i="11"/>
  <c r="I1958" i="11" s="1"/>
  <c r="G1957" i="11"/>
  <c r="I1957" i="11"/>
  <c r="G1956" i="11"/>
  <c r="I1956" i="11" s="1"/>
  <c r="G1955" i="11"/>
  <c r="I1955" i="11"/>
  <c r="G1954" i="11"/>
  <c r="I1954" i="11" s="1"/>
  <c r="G1953" i="11"/>
  <c r="I1953" i="11"/>
  <c r="G1952" i="11"/>
  <c r="I1952" i="11"/>
  <c r="G1951" i="11"/>
  <c r="I1951" i="11" s="1"/>
  <c r="G1950" i="11"/>
  <c r="I1950" i="11" s="1"/>
  <c r="G1949" i="11"/>
  <c r="I1949" i="11"/>
  <c r="G1948" i="11"/>
  <c r="I1948" i="11" s="1"/>
  <c r="G1947" i="11"/>
  <c r="I1947" i="11"/>
  <c r="G1946" i="11"/>
  <c r="I1946" i="11"/>
  <c r="G1945" i="11"/>
  <c r="I1945" i="11"/>
  <c r="G1944" i="11"/>
  <c r="I1944" i="11" s="1"/>
  <c r="G1943" i="11"/>
  <c r="I1943" i="11" s="1"/>
  <c r="G1942" i="11"/>
  <c r="I1942" i="11" s="1"/>
  <c r="G1941" i="11"/>
  <c r="I1941" i="11" s="1"/>
  <c r="G1940" i="11"/>
  <c r="I1940" i="11" s="1"/>
  <c r="G1939" i="11"/>
  <c r="I1939" i="11" s="1"/>
  <c r="G1938" i="11"/>
  <c r="I1938" i="11"/>
  <c r="G1937" i="11"/>
  <c r="I1937" i="11"/>
  <c r="G1936" i="11"/>
  <c r="I1936" i="11"/>
  <c r="G1935" i="11"/>
  <c r="I1935" i="11" s="1"/>
  <c r="G1934" i="11"/>
  <c r="I1934" i="11" s="1"/>
  <c r="G1933" i="11"/>
  <c r="I1933" i="11" s="1"/>
  <c r="G1932" i="11"/>
  <c r="I1932" i="11" s="1"/>
  <c r="G1931" i="11"/>
  <c r="I1931" i="11" s="1"/>
  <c r="G1930" i="11"/>
  <c r="I1930" i="11" s="1"/>
  <c r="G1929" i="11"/>
  <c r="I1929" i="11"/>
  <c r="G1928" i="11"/>
  <c r="I1928" i="11"/>
  <c r="G1927" i="11"/>
  <c r="I1927" i="11" s="1"/>
  <c r="G1926" i="11"/>
  <c r="I1926" i="11" s="1"/>
  <c r="G1925" i="11"/>
  <c r="I1925" i="11" s="1"/>
  <c r="G1924" i="11"/>
  <c r="I1924" i="11" s="1"/>
  <c r="G1923" i="11"/>
  <c r="I1923" i="11" s="1"/>
  <c r="G1922" i="11"/>
  <c r="I1922" i="11" s="1"/>
  <c r="G1921" i="11"/>
  <c r="I1921" i="11" s="1"/>
  <c r="G1920" i="11"/>
  <c r="I1920" i="11"/>
  <c r="G1919" i="11"/>
  <c r="I1919" i="11" s="1"/>
  <c r="G1918" i="11"/>
  <c r="I1918" i="11" s="1"/>
  <c r="G1917" i="11"/>
  <c r="I1917" i="11"/>
  <c r="G1916" i="11"/>
  <c r="I1916" i="11" s="1"/>
  <c r="G1915" i="11"/>
  <c r="I1915" i="11" s="1"/>
  <c r="G1914" i="11"/>
  <c r="I1914" i="11" s="1"/>
  <c r="G1913" i="11"/>
  <c r="I1913" i="11" s="1"/>
  <c r="G1912" i="11"/>
  <c r="I1912" i="11" s="1"/>
  <c r="G1911" i="11"/>
  <c r="I1911" i="11" s="1"/>
  <c r="G1910" i="11"/>
  <c r="I1910" i="11" s="1"/>
  <c r="G1909" i="11"/>
  <c r="I1909" i="11"/>
  <c r="G1908" i="11"/>
  <c r="I1908" i="11"/>
  <c r="G1907" i="11"/>
  <c r="I1907" i="11" s="1"/>
  <c r="G1906" i="11"/>
  <c r="I1906" i="11" s="1"/>
  <c r="G1905" i="11"/>
  <c r="I1905" i="11" s="1"/>
  <c r="G1904" i="11"/>
  <c r="I1904" i="11" s="1"/>
  <c r="G1903" i="11"/>
  <c r="I1903" i="11" s="1"/>
  <c r="G1902" i="11"/>
  <c r="I1902" i="11" s="1"/>
  <c r="G1901" i="11"/>
  <c r="I1901" i="11"/>
  <c r="G1900" i="11"/>
  <c r="I1900" i="11"/>
  <c r="G1899" i="11"/>
  <c r="I1899" i="11"/>
  <c r="G1898" i="11"/>
  <c r="I1898" i="11" s="1"/>
  <c r="G1897" i="11"/>
  <c r="I1897" i="11" s="1"/>
  <c r="G1896" i="11"/>
  <c r="I1896" i="11" s="1"/>
  <c r="G1895" i="11"/>
  <c r="I1895" i="11" s="1"/>
  <c r="G1894" i="11"/>
  <c r="I1894" i="11" s="1"/>
  <c r="G1893" i="11"/>
  <c r="I1893" i="11" s="1"/>
  <c r="G1892" i="11"/>
  <c r="I1892" i="11"/>
  <c r="G1891" i="11"/>
  <c r="I1891" i="11"/>
  <c r="G1890" i="11"/>
  <c r="I1890" i="11"/>
  <c r="G1889" i="11"/>
  <c r="I1889" i="11" s="1"/>
  <c r="G1888" i="11"/>
  <c r="I1888" i="11" s="1"/>
  <c r="G1887" i="11"/>
  <c r="I1887" i="11" s="1"/>
  <c r="G1886" i="11"/>
  <c r="I1886" i="11" s="1"/>
  <c r="G1885" i="11"/>
  <c r="I1885" i="11" s="1"/>
  <c r="G1884" i="11"/>
  <c r="I1884" i="11" s="1"/>
  <c r="G1883" i="11"/>
  <c r="I1883" i="11"/>
  <c r="G1882" i="11"/>
  <c r="I1882" i="11"/>
  <c r="G1881" i="11"/>
  <c r="I1881" i="11"/>
  <c r="G1880" i="11"/>
  <c r="I1880" i="11" s="1"/>
  <c r="G1879" i="11"/>
  <c r="I1879" i="11" s="1"/>
  <c r="G1878" i="11"/>
  <c r="I1878" i="11"/>
  <c r="G1877" i="11"/>
  <c r="I1877" i="11"/>
  <c r="G1876" i="11"/>
  <c r="I1876" i="11"/>
  <c r="G1875" i="11"/>
  <c r="I1875" i="11"/>
  <c r="G1874" i="11"/>
  <c r="I1874" i="11" s="1"/>
  <c r="G1873" i="11"/>
  <c r="I1873" i="11"/>
  <c r="G1872" i="11"/>
  <c r="I1872" i="11" s="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 s="1"/>
  <c r="G1865" i="11"/>
  <c r="I1865" i="11"/>
  <c r="G1864" i="11"/>
  <c r="I1864" i="1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 s="1"/>
  <c r="G1857" i="11"/>
  <c r="I1857" i="11"/>
  <c r="G1856" i="11"/>
  <c r="I1856" i="11" s="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 s="1"/>
  <c r="G1849" i="11"/>
  <c r="I1849" i="11"/>
  <c r="G1848" i="11"/>
  <c r="I1848" i="1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 s="1"/>
  <c r="G1841" i="11"/>
  <c r="I1841" i="11"/>
  <c r="G1840" i="11"/>
  <c r="I1840" i="11" s="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 s="1"/>
  <c r="G1833" i="11"/>
  <c r="I1833" i="11"/>
  <c r="G1832" i="11"/>
  <c r="I1832" i="1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 s="1"/>
  <c r="G1825" i="11"/>
  <c r="I1825" i="11"/>
  <c r="G1824" i="11"/>
  <c r="I1824" i="11" s="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 s="1"/>
  <c r="G1817" i="11"/>
  <c r="I1817" i="11"/>
  <c r="G1816" i="11"/>
  <c r="I1816" i="1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 s="1"/>
  <c r="G1809" i="11"/>
  <c r="I1809" i="11"/>
  <c r="G1808" i="11"/>
  <c r="I1808" i="11" s="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 s="1"/>
  <c r="G1801" i="11"/>
  <c r="I1801" i="11"/>
  <c r="G1800" i="11"/>
  <c r="I1800" i="11" s="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 s="1"/>
  <c r="G1793" i="11"/>
  <c r="I1793" i="11"/>
  <c r="G1792" i="11"/>
  <c r="I1792" i="1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 s="1"/>
  <c r="G1785" i="11"/>
  <c r="I1785" i="11"/>
  <c r="G1784" i="11"/>
  <c r="I1784" i="11" s="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 s="1"/>
  <c r="G1777" i="11"/>
  <c r="I1777" i="11"/>
  <c r="G1776" i="11"/>
  <c r="I1776" i="1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 s="1"/>
  <c r="G1769" i="11"/>
  <c r="I1769" i="11"/>
  <c r="G1768" i="11"/>
  <c r="I1768" i="11" s="1"/>
  <c r="G1767" i="11"/>
  <c r="I1767" i="11"/>
  <c r="G1766" i="11"/>
  <c r="I1766" i="11"/>
  <c r="G1765" i="11"/>
  <c r="I1765" i="11"/>
  <c r="G1764" i="11"/>
  <c r="I1764" i="11"/>
  <c r="G1763" i="11"/>
  <c r="I1763" i="11"/>
  <c r="G1762" i="11"/>
  <c r="I1762" i="11" s="1"/>
  <c r="G1761" i="11"/>
  <c r="I1761" i="11"/>
  <c r="G1760" i="11"/>
  <c r="I1760" i="11" s="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 s="1"/>
  <c r="G1753" i="11"/>
  <c r="I1753" i="11"/>
  <c r="G1752" i="11"/>
  <c r="I1752" i="11"/>
  <c r="G1751" i="11"/>
  <c r="I1751" i="11"/>
  <c r="G1750" i="11"/>
  <c r="I1750" i="11"/>
  <c r="G1749" i="11"/>
  <c r="I1749" i="11"/>
  <c r="G1748" i="11"/>
  <c r="I1748" i="11"/>
  <c r="G1747" i="11"/>
  <c r="I1747" i="11"/>
  <c r="G1746" i="11"/>
  <c r="I1746" i="11" s="1"/>
  <c r="G1745" i="11"/>
  <c r="I1745" i="11"/>
  <c r="G1744" i="11"/>
  <c r="I1744" i="11" s="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 s="1"/>
  <c r="G1737" i="11"/>
  <c r="I1737" i="11"/>
  <c r="G1736" i="11"/>
  <c r="I1736" i="11"/>
  <c r="G1735" i="11"/>
  <c r="I1735" i="11"/>
  <c r="G1734" i="11"/>
  <c r="I1734" i="11"/>
  <c r="G1733" i="11"/>
  <c r="I1733" i="11"/>
  <c r="G1732" i="11"/>
  <c r="I1732" i="11"/>
  <c r="G1731" i="11"/>
  <c r="I1731" i="11"/>
  <c r="G1730" i="11"/>
  <c r="I1730" i="11" s="1"/>
  <c r="G1729" i="11"/>
  <c r="I1729" i="11"/>
  <c r="G1728" i="11"/>
  <c r="I1728" i="11" s="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 s="1"/>
  <c r="G1721" i="11"/>
  <c r="I1721" i="11"/>
  <c r="G1720" i="11"/>
  <c r="I1720" i="11"/>
  <c r="G1719" i="11"/>
  <c r="I1719" i="11"/>
  <c r="G1718" i="11"/>
  <c r="I1718" i="11"/>
  <c r="G1717" i="11"/>
  <c r="I1717" i="11"/>
  <c r="G1716" i="11"/>
  <c r="I1716" i="11"/>
  <c r="G1715" i="11"/>
  <c r="I1715" i="11"/>
  <c r="G1714" i="11"/>
  <c r="I1714" i="11" s="1"/>
  <c r="G1713" i="11"/>
  <c r="I1713" i="11"/>
  <c r="G1712" i="11"/>
  <c r="I1712" i="11" s="1"/>
  <c r="G1711" i="11"/>
  <c r="I1711" i="11"/>
  <c r="G1710" i="11"/>
  <c r="I1710" i="11"/>
  <c r="G1709" i="11"/>
  <c r="I1709" i="11"/>
  <c r="G1708" i="11"/>
  <c r="I1708" i="11"/>
  <c r="G1707" i="11"/>
  <c r="I1707" i="11"/>
  <c r="G1706" i="11"/>
  <c r="I1706" i="11" s="1"/>
  <c r="G1705" i="11"/>
  <c r="I1705" i="11"/>
  <c r="G1704" i="11"/>
  <c r="I1704" i="11"/>
  <c r="G1703" i="11"/>
  <c r="I1703" i="11"/>
  <c r="G1702" i="11"/>
  <c r="I1702" i="11"/>
  <c r="G1701" i="11"/>
  <c r="I1701" i="11"/>
  <c r="G1700" i="11"/>
  <c r="I1700" i="11"/>
  <c r="G1699" i="11"/>
  <c r="I1699" i="11"/>
  <c r="G1698" i="11"/>
  <c r="I1698" i="11" s="1"/>
  <c r="G1697" i="11"/>
  <c r="I1697" i="11"/>
  <c r="G1696" i="11"/>
  <c r="I1696" i="11" s="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 s="1"/>
  <c r="G1689" i="11"/>
  <c r="I1689" i="11"/>
  <c r="G1688" i="11"/>
  <c r="I1688" i="11"/>
  <c r="G1687" i="11"/>
  <c r="I1687" i="11"/>
  <c r="G1686" i="11"/>
  <c r="I1686" i="11"/>
  <c r="G1685" i="11"/>
  <c r="I1685" i="11"/>
  <c r="G1684" i="11"/>
  <c r="I1684" i="11"/>
  <c r="G1683" i="11"/>
  <c r="I1683" i="11"/>
  <c r="G1682" i="11"/>
  <c r="I1682" i="11" s="1"/>
  <c r="G1681" i="11"/>
  <c r="I1681" i="11"/>
  <c r="G1680" i="11"/>
  <c r="I1680" i="11" s="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 s="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/>
  <c r="G1667" i="11"/>
  <c r="I1667" i="11"/>
  <c r="G1666" i="11"/>
  <c r="I1666" i="11" s="1"/>
  <c r="G1665" i="11"/>
  <c r="I1665" i="11"/>
  <c r="G1664" i="11"/>
  <c r="I1664" i="1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 s="1"/>
  <c r="G1657" i="11"/>
  <c r="I1657" i="11"/>
  <c r="G1656" i="11"/>
  <c r="I1656" i="11" s="1"/>
  <c r="G1655" i="11"/>
  <c r="I1655" i="11"/>
  <c r="G1654" i="11"/>
  <c r="I1654" i="11"/>
  <c r="G1653" i="11"/>
  <c r="I1653" i="11"/>
  <c r="G1652" i="11"/>
  <c r="I1652" i="11"/>
  <c r="G1651" i="11"/>
  <c r="I1651" i="11"/>
  <c r="G1650" i="11"/>
  <c r="I1650" i="11" s="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 s="1"/>
  <c r="G1641" i="11"/>
  <c r="I1641" i="11"/>
  <c r="G1640" i="11"/>
  <c r="I1640" i="11" s="1"/>
  <c r="G1639" i="11"/>
  <c r="I1639" i="11"/>
  <c r="G1638" i="11"/>
  <c r="I1638" i="11"/>
  <c r="G1637" i="11"/>
  <c r="I1637" i="11"/>
  <c r="G1636" i="11"/>
  <c r="I1636" i="11"/>
  <c r="G1635" i="11"/>
  <c r="I1635" i="11"/>
  <c r="G1634" i="11"/>
  <c r="I1634" i="11" s="1"/>
  <c r="G1633" i="11"/>
  <c r="I1633" i="11" s="1"/>
  <c r="G1632" i="11"/>
  <c r="I1632" i="11" s="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 s="1"/>
  <c r="G1625" i="11"/>
  <c r="I1625" i="11"/>
  <c r="G1624" i="11"/>
  <c r="I1624" i="11"/>
  <c r="G1623" i="11"/>
  <c r="I1623" i="11"/>
  <c r="G1622" i="11"/>
  <c r="I1622" i="11"/>
  <c r="G1621" i="11"/>
  <c r="I1621" i="11"/>
  <c r="G1620" i="11"/>
  <c r="I1620" i="11"/>
  <c r="G1619" i="11"/>
  <c r="I1619" i="11"/>
  <c r="G1618" i="11"/>
  <c r="I1618" i="11" s="1"/>
  <c r="G1617" i="11"/>
  <c r="I1617" i="11" s="1"/>
  <c r="G1616" i="11"/>
  <c r="I1616" i="11" s="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 s="1"/>
  <c r="G1609" i="11"/>
  <c r="I1609" i="11"/>
  <c r="G1608" i="11"/>
  <c r="I1608" i="11"/>
  <c r="G1607" i="11"/>
  <c r="I1607" i="11"/>
  <c r="G1606" i="11"/>
  <c r="I1606" i="11" s="1"/>
  <c r="G1605" i="11"/>
  <c r="I1605" i="11"/>
  <c r="G1604" i="11"/>
  <c r="I1604" i="11"/>
  <c r="G1603" i="11"/>
  <c r="I1603" i="11"/>
  <c r="G1602" i="11"/>
  <c r="I1602" i="11" s="1"/>
  <c r="G1601" i="11"/>
  <c r="I1601" i="11" s="1"/>
  <c r="G1600" i="11"/>
  <c r="I1600" i="11" s="1"/>
  <c r="G1599" i="11"/>
  <c r="I1599" i="11"/>
  <c r="G1598" i="11"/>
  <c r="I1598" i="11" s="1"/>
  <c r="G1597" i="11"/>
  <c r="I1597" i="11"/>
  <c r="G1596" i="11"/>
  <c r="I1596" i="11"/>
  <c r="G1595" i="11"/>
  <c r="I1595" i="11"/>
  <c r="G1594" i="11"/>
  <c r="I1594" i="11" s="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/>
  <c r="G1587" i="11"/>
  <c r="I1587" i="11"/>
  <c r="G1586" i="11"/>
  <c r="I1586" i="11" s="1"/>
  <c r="G1585" i="11"/>
  <c r="I1585" i="11" s="1"/>
  <c r="G1584" i="11"/>
  <c r="I1584" i="11" s="1"/>
  <c r="G1583" i="11"/>
  <c r="I1583" i="11"/>
  <c r="G1582" i="11"/>
  <c r="I1582" i="11" s="1"/>
  <c r="G1581" i="11"/>
  <c r="I1581" i="11"/>
  <c r="G1580" i="11"/>
  <c r="I1580" i="11"/>
  <c r="G1579" i="11"/>
  <c r="I1579" i="11"/>
  <c r="G1578" i="11"/>
  <c r="I1578" i="11" s="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/>
  <c r="G1571" i="11"/>
  <c r="I1571" i="11"/>
  <c r="G1570" i="11"/>
  <c r="I1570" i="11" s="1"/>
  <c r="G1569" i="11"/>
  <c r="I1569" i="11" s="1"/>
  <c r="G1568" i="11"/>
  <c r="I1568" i="11" s="1"/>
  <c r="G1567" i="11"/>
  <c r="I1567" i="11"/>
  <c r="G1566" i="11"/>
  <c r="I1566" i="11" s="1"/>
  <c r="G1565" i="11"/>
  <c r="I1565" i="11"/>
  <c r="G1564" i="11"/>
  <c r="I1564" i="11"/>
  <c r="G1563" i="11"/>
  <c r="I1563" i="11"/>
  <c r="G1562" i="11"/>
  <c r="I1562" i="11" s="1"/>
  <c r="G1561" i="11"/>
  <c r="I1561" i="11" s="1"/>
  <c r="G1560" i="11"/>
  <c r="I1560" i="11"/>
  <c r="G1559" i="11"/>
  <c r="I1559" i="11"/>
  <c r="G1558" i="11"/>
  <c r="I1558" i="11"/>
  <c r="G1557" i="11"/>
  <c r="I1557" i="11"/>
  <c r="G1556" i="11"/>
  <c r="I1556" i="11"/>
  <c r="G1555" i="11"/>
  <c r="I1555" i="11"/>
  <c r="G1554" i="11"/>
  <c r="I1554" i="11" s="1"/>
  <c r="G1553" i="11"/>
  <c r="I1553" i="11"/>
  <c r="G1552" i="11"/>
  <c r="I1552" i="11" s="1"/>
  <c r="G1551" i="11"/>
  <c r="I1551" i="11"/>
  <c r="G1550" i="11"/>
  <c r="I1550" i="11" s="1"/>
  <c r="G1549" i="11"/>
  <c r="I1549" i="11"/>
  <c r="G1548" i="11"/>
  <c r="I1548" i="11"/>
  <c r="G1547" i="11"/>
  <c r="I1547" i="11"/>
  <c r="G1546" i="11"/>
  <c r="I1546" i="11" s="1"/>
  <c r="G1545" i="11"/>
  <c r="I1545" i="11" s="1"/>
  <c r="G1544" i="11"/>
  <c r="I1544" i="11"/>
  <c r="G1543" i="11"/>
  <c r="I1543" i="11"/>
  <c r="G1542" i="11"/>
  <c r="I1542" i="11"/>
  <c r="G1541" i="11"/>
  <c r="I1541" i="11"/>
  <c r="G1540" i="11"/>
  <c r="I1540" i="11"/>
  <c r="G1539" i="11"/>
  <c r="I1539" i="11"/>
  <c r="G1538" i="11"/>
  <c r="I1538" i="11" s="1"/>
  <c r="G1537" i="11"/>
  <c r="I1537" i="11"/>
  <c r="G1536" i="11"/>
  <c r="I1536" i="11"/>
  <c r="G1535" i="11"/>
  <c r="I1535" i="11"/>
  <c r="G1534" i="11"/>
  <c r="I1534" i="11" s="1"/>
  <c r="G1533" i="11"/>
  <c r="I1533" i="11"/>
  <c r="G1532" i="11"/>
  <c r="I1532" i="11"/>
  <c r="G1531" i="11"/>
  <c r="I1531" i="11"/>
  <c r="G1530" i="11"/>
  <c r="I1530" i="11" s="1"/>
  <c r="G1529" i="11"/>
  <c r="I1529" i="11" s="1"/>
  <c r="G1528" i="11"/>
  <c r="I1528" i="11" s="1"/>
  <c r="G1527" i="11"/>
  <c r="I1527" i="11"/>
  <c r="G1526" i="11"/>
  <c r="I1526" i="11"/>
  <c r="G1525" i="11"/>
  <c r="I1525" i="11"/>
  <c r="G1524" i="11"/>
  <c r="I1524" i="11"/>
  <c r="G1523" i="11"/>
  <c r="I1523" i="11"/>
  <c r="G1522" i="11"/>
  <c r="I1522" i="11" s="1"/>
  <c r="G1521" i="11"/>
  <c r="I1521" i="11" s="1"/>
  <c r="G1520" i="11"/>
  <c r="I1520" i="11"/>
  <c r="G1519" i="11"/>
  <c r="I1519" i="11"/>
  <c r="G1518" i="11"/>
  <c r="I1518" i="11" s="1"/>
  <c r="G1517" i="11"/>
  <c r="I1517" i="11"/>
  <c r="G1516" i="11"/>
  <c r="I1516" i="11"/>
  <c r="G1515" i="11"/>
  <c r="I1515" i="11"/>
  <c r="G1514" i="11"/>
  <c r="I1514" i="11" s="1"/>
  <c r="G1513" i="11"/>
  <c r="I1513" i="11"/>
  <c r="G1512" i="11"/>
  <c r="I1512" i="11" s="1"/>
  <c r="G1511" i="11"/>
  <c r="I1511" i="11"/>
  <c r="G1510" i="11"/>
  <c r="I1510" i="11"/>
  <c r="G1509" i="11"/>
  <c r="I1509" i="11"/>
  <c r="G1508" i="11"/>
  <c r="I1508" i="11"/>
  <c r="G1507" i="11"/>
  <c r="I1507" i="11"/>
  <c r="G1506" i="11"/>
  <c r="I1506" i="11" s="1"/>
  <c r="G1505" i="11"/>
  <c r="I1505" i="11" s="1"/>
  <c r="G1504" i="11"/>
  <c r="I1504" i="11" s="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 s="1"/>
  <c r="G1497" i="11"/>
  <c r="I1497" i="11"/>
  <c r="G1496" i="11"/>
  <c r="I1496" i="11"/>
  <c r="G1495" i="11"/>
  <c r="I1495" i="11" s="1"/>
  <c r="G1494" i="11"/>
  <c r="I1494" i="11" s="1"/>
  <c r="G1493" i="11"/>
  <c r="I1493" i="11"/>
  <c r="G1492" i="11"/>
  <c r="I1492" i="11"/>
  <c r="G1491" i="11"/>
  <c r="I1491" i="11"/>
  <c r="G1490" i="11"/>
  <c r="I1490" i="11" s="1"/>
  <c r="G1489" i="11"/>
  <c r="I1489" i="11" s="1"/>
  <c r="G1488" i="11"/>
  <c r="I1488" i="11" s="1"/>
  <c r="G1487" i="11"/>
  <c r="I1487" i="11" s="1"/>
  <c r="G1486" i="11"/>
  <c r="I1486" i="11"/>
  <c r="G1485" i="11"/>
  <c r="I1485" i="11"/>
  <c r="G1484" i="11"/>
  <c r="I1484" i="11"/>
  <c r="G1483" i="11"/>
  <c r="I1483" i="11"/>
  <c r="G1482" i="11"/>
  <c r="I1482" i="11" s="1"/>
  <c r="G1481" i="11"/>
  <c r="I1481" i="11"/>
  <c r="G1480" i="11"/>
  <c r="I1480" i="11"/>
  <c r="G1479" i="11"/>
  <c r="I1479" i="11"/>
  <c r="G1478" i="11"/>
  <c r="I1478" i="11" s="1"/>
  <c r="G1477" i="11"/>
  <c r="I1477" i="11"/>
  <c r="G1476" i="11"/>
  <c r="I1476" i="11"/>
  <c r="G1475" i="11"/>
  <c r="I1475" i="11"/>
  <c r="G1474" i="11"/>
  <c r="I1474" i="11" s="1"/>
  <c r="G1473" i="11"/>
  <c r="I1473" i="11" s="1"/>
  <c r="G1472" i="11"/>
  <c r="I1472" i="11" s="1"/>
  <c r="G1471" i="11"/>
  <c r="I1471" i="11" s="1"/>
  <c r="G1470" i="11"/>
  <c r="I1470" i="11" s="1"/>
  <c r="G1469" i="11"/>
  <c r="I1469" i="11"/>
  <c r="G1468" i="11"/>
  <c r="I1468" i="11"/>
  <c r="G1467" i="11"/>
  <c r="I1467" i="11"/>
  <c r="G1466" i="11"/>
  <c r="I1466" i="11" s="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/>
  <c r="G1459" i="11"/>
  <c r="I1459" i="11"/>
  <c r="G1458" i="11"/>
  <c r="I1458" i="11" s="1"/>
  <c r="G1457" i="11"/>
  <c r="I1457" i="11" s="1"/>
  <c r="G1456" i="11"/>
  <c r="I1456" i="11" s="1"/>
  <c r="G1455" i="11"/>
  <c r="I1455" i="11" s="1"/>
  <c r="G1454" i="11"/>
  <c r="I1454" i="11" s="1"/>
  <c r="G1453" i="11"/>
  <c r="I1453" i="11"/>
  <c r="G1452" i="11"/>
  <c r="I1452" i="11"/>
  <c r="G1451" i="11"/>
  <c r="I1451" i="11"/>
  <c r="G1450" i="11"/>
  <c r="I1450" i="11" s="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/>
  <c r="G1443" i="11"/>
  <c r="I1443" i="11"/>
  <c r="G1442" i="11"/>
  <c r="I1442" i="11" s="1"/>
  <c r="G1441" i="11"/>
  <c r="I1441" i="11" s="1"/>
  <c r="G1440" i="11"/>
  <c r="I1440" i="11" s="1"/>
  <c r="G1439" i="11"/>
  <c r="I1439" i="11" s="1"/>
  <c r="G1438" i="11"/>
  <c r="I1438" i="11" s="1"/>
  <c r="G1437" i="11"/>
  <c r="I1437" i="11"/>
  <c r="G1436" i="11"/>
  <c r="I1436" i="11"/>
  <c r="G1435" i="11"/>
  <c r="I1435" i="11"/>
  <c r="G1434" i="11"/>
  <c r="I1434" i="11" s="1"/>
  <c r="G1433" i="11"/>
  <c r="I1433" i="11" s="1"/>
  <c r="G1432" i="11"/>
  <c r="I1432" i="11"/>
  <c r="G1431" i="11"/>
  <c r="I1431" i="11"/>
  <c r="G1430" i="11"/>
  <c r="I1430" i="11"/>
  <c r="G1429" i="11"/>
  <c r="I1429" i="11"/>
  <c r="G1428" i="11"/>
  <c r="I1428" i="11"/>
  <c r="G1427" i="11"/>
  <c r="I1427" i="11"/>
  <c r="G1426" i="11"/>
  <c r="I1426" i="11" s="1"/>
  <c r="G1425" i="11"/>
  <c r="I1425" i="11"/>
  <c r="G1424" i="11"/>
  <c r="I1424" i="11" s="1"/>
  <c r="G1423" i="11"/>
  <c r="I1423" i="11" s="1"/>
  <c r="G1422" i="11"/>
  <c r="I1422" i="11" s="1"/>
  <c r="G1421" i="11"/>
  <c r="I1421" i="11"/>
  <c r="G1420" i="11"/>
  <c r="I1420" i="11"/>
  <c r="G1419" i="11"/>
  <c r="I1419" i="11" s="1"/>
  <c r="G1418" i="11"/>
  <c r="I1418" i="11" s="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/>
  <c r="G1411" i="11"/>
  <c r="I1411" i="11"/>
  <c r="G1410" i="11"/>
  <c r="I1410" i="11" s="1"/>
  <c r="G1409" i="11"/>
  <c r="I1409" i="11"/>
  <c r="G1408" i="11"/>
  <c r="I1408" i="11" s="1"/>
  <c r="G1407" i="11"/>
  <c r="I1407" i="11" s="1"/>
  <c r="G1406" i="11"/>
  <c r="I1406" i="11" s="1"/>
  <c r="G1405" i="11"/>
  <c r="I1405" i="11"/>
  <c r="G1404" i="11"/>
  <c r="I1404" i="11"/>
  <c r="G1403" i="11"/>
  <c r="I1403" i="11" s="1"/>
  <c r="G1402" i="11"/>
  <c r="I1402" i="11" s="1"/>
  <c r="G1401" i="11"/>
  <c r="I1401" i="11" s="1"/>
  <c r="G1400" i="11"/>
  <c r="I1400" i="11"/>
  <c r="G1399" i="11"/>
  <c r="I1399" i="11"/>
  <c r="G1398" i="11"/>
  <c r="I1398" i="11"/>
  <c r="G1397" i="11"/>
  <c r="I1397" i="11"/>
  <c r="G1396" i="11"/>
  <c r="I1396" i="11"/>
  <c r="G1395" i="11"/>
  <c r="I1395" i="11"/>
  <c r="G1394" i="11"/>
  <c r="I1394" i="11" s="1"/>
  <c r="G1393" i="11"/>
  <c r="I1393" i="11" s="1"/>
  <c r="G1392" i="11"/>
  <c r="I1392" i="11"/>
  <c r="G1391" i="11"/>
  <c r="I1391" i="11"/>
  <c r="G1390" i="11"/>
  <c r="I1390" i="11" s="1"/>
  <c r="G1389" i="11"/>
  <c r="I1389" i="11"/>
  <c r="G1388" i="11"/>
  <c r="I1388" i="11"/>
  <c r="G1387" i="11"/>
  <c r="I1387" i="11" s="1"/>
  <c r="G1386" i="11"/>
  <c r="I1386" i="11" s="1"/>
  <c r="G1385" i="11"/>
  <c r="I1385" i="11"/>
  <c r="G1384" i="11"/>
  <c r="I1384" i="11" s="1"/>
  <c r="G1383" i="11"/>
  <c r="I1383" i="11" s="1"/>
  <c r="G1382" i="11"/>
  <c r="I1382" i="11"/>
  <c r="G1381" i="11"/>
  <c r="I1381" i="11"/>
  <c r="G1380" i="11"/>
  <c r="I1380" i="11"/>
  <c r="G1379" i="11"/>
  <c r="I1379" i="11"/>
  <c r="G1378" i="11"/>
  <c r="I1378" i="11" s="1"/>
  <c r="G1377" i="11"/>
  <c r="I1377" i="11" s="1"/>
  <c r="G1376" i="11"/>
  <c r="I1376" i="11" s="1"/>
  <c r="G1375" i="11"/>
  <c r="I1375" i="11"/>
  <c r="G1374" i="11"/>
  <c r="I1374" i="11"/>
  <c r="G1373" i="11"/>
  <c r="I1373" i="11"/>
  <c r="G1372" i="11"/>
  <c r="I1372" i="11"/>
  <c r="G1371" i="11"/>
  <c r="I1371" i="11" s="1"/>
  <c r="G1370" i="11"/>
  <c r="I1370" i="11" s="1"/>
  <c r="G1369" i="11"/>
  <c r="I1369" i="11"/>
  <c r="G1368" i="11"/>
  <c r="I1368" i="11"/>
  <c r="G1367" i="11"/>
  <c r="I1367" i="11" s="1"/>
  <c r="G1366" i="11"/>
  <c r="I1366" i="11" s="1"/>
  <c r="G1365" i="11"/>
  <c r="I1365" i="11"/>
  <c r="G1364" i="11"/>
  <c r="I1364" i="11"/>
  <c r="G1363" i="11"/>
  <c r="I1363" i="11"/>
  <c r="G1362" i="11"/>
  <c r="I1362" i="11" s="1"/>
  <c r="G1361" i="11"/>
  <c r="I1361" i="11" s="1"/>
  <c r="G1360" i="11"/>
  <c r="I1360" i="11" s="1"/>
  <c r="G1359" i="11"/>
  <c r="I1359" i="11" s="1"/>
  <c r="G1358" i="11"/>
  <c r="I1358" i="11"/>
  <c r="G1357" i="11"/>
  <c r="I1357" i="11"/>
  <c r="G1356" i="11"/>
  <c r="I1356" i="11"/>
  <c r="G1355" i="11"/>
  <c r="I1355" i="11" s="1"/>
  <c r="G1354" i="11"/>
  <c r="I1354" i="11" s="1"/>
  <c r="G1353" i="11"/>
  <c r="I1353" i="11"/>
  <c r="G1352" i="11"/>
  <c r="I1352" i="11"/>
  <c r="G1351" i="11"/>
  <c r="I1351" i="11"/>
  <c r="G1350" i="11"/>
  <c r="I1350" i="11" s="1"/>
  <c r="G1349" i="11"/>
  <c r="I1349" i="11"/>
  <c r="G1348" i="11"/>
  <c r="I1348" i="11"/>
  <c r="G1347" i="11"/>
  <c r="I1347" i="11"/>
  <c r="G1346" i="11"/>
  <c r="I1346" i="11" s="1"/>
  <c r="G1345" i="11"/>
  <c r="I1345" i="11" s="1"/>
  <c r="G1344" i="11"/>
  <c r="I1344" i="11" s="1"/>
  <c r="G1343" i="11"/>
  <c r="I1343" i="11" s="1"/>
  <c r="G1342" i="11"/>
  <c r="I1342" i="11" s="1"/>
  <c r="G1341" i="11"/>
  <c r="I1341" i="11"/>
  <c r="G1340" i="11"/>
  <c r="I1340" i="11"/>
  <c r="G1339" i="11"/>
  <c r="I1339" i="11" s="1"/>
  <c r="G1338" i="11"/>
  <c r="I1338" i="11" s="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/>
  <c r="G1331" i="11"/>
  <c r="I1331" i="11"/>
  <c r="G1330" i="11"/>
  <c r="I1330" i="11" s="1"/>
  <c r="G1329" i="11"/>
  <c r="I1329" i="11" s="1"/>
  <c r="G1328" i="11"/>
  <c r="I1328" i="11" s="1"/>
  <c r="G1327" i="11"/>
  <c r="I1327" i="11" s="1"/>
  <c r="G1326" i="11"/>
  <c r="I1326" i="11" s="1"/>
  <c r="G1325" i="11"/>
  <c r="I1325" i="11"/>
  <c r="G1324" i="11"/>
  <c r="I1324" i="11"/>
  <c r="G1323" i="11"/>
  <c r="I1323" i="11"/>
  <c r="G1322" i="11"/>
  <c r="I1322" i="11" s="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 s="1"/>
  <c r="G1315" i="11"/>
  <c r="I1315" i="11"/>
  <c r="G1314" i="11"/>
  <c r="I1314" i="11" s="1"/>
  <c r="G1313" i="11"/>
  <c r="I1313" i="11" s="1"/>
  <c r="G1312" i="11"/>
  <c r="I1312" i="11" s="1"/>
  <c r="G1311" i="11"/>
  <c r="I1311" i="11" s="1"/>
  <c r="G1310" i="11"/>
  <c r="I1310" i="11" s="1"/>
  <c r="G1309" i="11"/>
  <c r="I1309" i="11" s="1"/>
  <c r="G1308" i="11"/>
  <c r="I1308" i="11" s="1"/>
  <c r="G1307" i="11"/>
  <c r="I1307" i="11"/>
  <c r="G1306" i="11"/>
  <c r="I1306" i="11" s="1"/>
  <c r="G1305" i="11"/>
  <c r="I1305" i="11" s="1"/>
  <c r="G1304" i="11"/>
  <c r="I1304" i="11" s="1"/>
  <c r="G1303" i="11"/>
  <c r="I1303" i="11" s="1"/>
  <c r="G1302" i="11"/>
  <c r="I1302" i="11" s="1"/>
  <c r="G1301" i="11"/>
  <c r="I1301" i="11" s="1"/>
  <c r="G1300" i="11"/>
  <c r="I1300" i="11"/>
  <c r="G1299" i="11"/>
  <c r="I1299" i="11"/>
  <c r="G1298" i="11"/>
  <c r="I1298" i="11"/>
  <c r="G1297" i="11"/>
  <c r="I1297" i="11" s="1"/>
  <c r="G1296" i="11"/>
  <c r="I1296" i="11" s="1"/>
  <c r="G1295" i="11"/>
  <c r="I1295" i="11" s="1"/>
  <c r="G1294" i="11"/>
  <c r="I1294" i="11" s="1"/>
  <c r="G1293" i="11"/>
  <c r="I1293" i="11" s="1"/>
  <c r="G1292" i="11"/>
  <c r="I1292" i="11" s="1"/>
  <c r="G1291" i="11"/>
  <c r="I1291" i="11"/>
  <c r="G1290" i="11"/>
  <c r="I1290" i="11"/>
  <c r="G1289" i="11"/>
  <c r="I1289" i="11" s="1"/>
  <c r="G1288" i="11"/>
  <c r="I1288" i="11" s="1"/>
  <c r="G1287" i="11"/>
  <c r="I1287" i="11" s="1"/>
  <c r="G1286" i="11"/>
  <c r="I1286" i="11" s="1"/>
  <c r="G1285" i="11"/>
  <c r="I1285" i="11" s="1"/>
  <c r="G1284" i="11"/>
  <c r="I1284" i="11"/>
  <c r="G1283" i="11"/>
  <c r="I1283" i="11"/>
  <c r="G1282" i="11"/>
  <c r="I1282" i="11"/>
  <c r="G1281" i="11"/>
  <c r="I1281" i="11" s="1"/>
  <c r="G1280" i="11"/>
  <c r="I1280" i="11" s="1"/>
  <c r="G1279" i="11"/>
  <c r="I1279" i="11" s="1"/>
  <c r="G1278" i="11"/>
  <c r="I1278" i="11" s="1"/>
  <c r="G1277" i="11"/>
  <c r="I1277" i="11" s="1"/>
  <c r="G1276" i="11"/>
  <c r="I1276" i="11" s="1"/>
  <c r="G1275" i="11"/>
  <c r="I1275" i="11"/>
  <c r="G1274" i="11"/>
  <c r="I1274" i="11" s="1"/>
  <c r="G1273" i="11"/>
  <c r="I1273" i="11" s="1"/>
  <c r="G1272" i="11"/>
  <c r="I1272" i="11" s="1"/>
  <c r="G1271" i="11"/>
  <c r="I1271" i="11" s="1"/>
  <c r="G1270" i="11"/>
  <c r="I1270" i="11" s="1"/>
  <c r="G1269" i="11"/>
  <c r="I1269" i="11" s="1"/>
  <c r="G1268" i="11"/>
  <c r="I1268" i="11" s="1"/>
  <c r="G1267" i="11"/>
  <c r="I1267" i="11"/>
  <c r="G1266" i="11"/>
  <c r="I1266" i="11"/>
  <c r="G1265" i="11"/>
  <c r="I1265" i="11" s="1"/>
  <c r="G1264" i="11"/>
  <c r="I1264" i="11" s="1"/>
  <c r="G1263" i="11"/>
  <c r="I1263" i="11" s="1"/>
  <c r="G1262" i="11"/>
  <c r="I1262" i="11" s="1"/>
  <c r="G1261" i="11"/>
  <c r="I1261" i="11" s="1"/>
  <c r="G1260" i="11"/>
  <c r="I1260" i="11" s="1"/>
  <c r="G1259" i="11"/>
  <c r="I1259" i="11"/>
  <c r="G1258" i="11"/>
  <c r="I1258" i="11" s="1"/>
  <c r="G1257" i="11"/>
  <c r="I1257" i="11" s="1"/>
  <c r="G1256" i="11"/>
  <c r="I1256" i="11" s="1"/>
  <c r="G1255" i="11"/>
  <c r="I1255" i="11" s="1"/>
  <c r="G1254" i="11"/>
  <c r="I1254" i="11" s="1"/>
  <c r="G1253" i="11"/>
  <c r="I1253" i="11" s="1"/>
  <c r="G1252" i="11"/>
  <c r="I1252" i="11"/>
  <c r="G1251" i="11"/>
  <c r="I1251" i="11"/>
  <c r="G1250" i="11"/>
  <c r="I1250" i="11"/>
  <c r="G1249" i="11"/>
  <c r="I1249" i="11" s="1"/>
  <c r="G1248" i="11"/>
  <c r="I1248" i="11" s="1"/>
  <c r="G1247" i="11"/>
  <c r="I1247" i="11" s="1"/>
  <c r="G1246" i="11"/>
  <c r="I1246" i="11" s="1"/>
  <c r="G1245" i="11"/>
  <c r="I1245" i="11" s="1"/>
  <c r="G1244" i="11"/>
  <c r="I1244" i="11"/>
  <c r="G1243" i="11"/>
  <c r="I1243" i="11"/>
  <c r="G1242" i="11"/>
  <c r="I1242" i="11" s="1"/>
  <c r="G1241" i="11"/>
  <c r="I1241" i="11" s="1"/>
  <c r="G1240" i="11"/>
  <c r="I1240" i="11" s="1"/>
  <c r="G1239" i="11"/>
  <c r="I1239" i="11" s="1"/>
  <c r="G1238" i="11"/>
  <c r="I1238" i="11" s="1"/>
  <c r="G1237" i="11"/>
  <c r="I1237" i="11" s="1"/>
  <c r="G1236" i="11"/>
  <c r="I1236" i="11"/>
  <c r="G1235" i="11"/>
  <c r="I1235" i="11"/>
  <c r="G1234" i="11"/>
  <c r="I1234" i="11" s="1"/>
  <c r="G1233" i="11"/>
  <c r="I1233" i="11" s="1"/>
  <c r="G1232" i="11"/>
  <c r="I1232" i="11" s="1"/>
  <c r="G1231" i="11"/>
  <c r="I1231" i="11" s="1"/>
  <c r="G1230" i="11"/>
  <c r="I1230" i="11" s="1"/>
  <c r="G1229" i="11"/>
  <c r="I1229" i="11" s="1"/>
  <c r="G1228" i="11"/>
  <c r="I1228" i="11" s="1"/>
  <c r="G1227" i="11"/>
  <c r="I1227" i="11"/>
  <c r="G1226" i="11"/>
  <c r="I1226" i="11" s="1"/>
  <c r="G1225" i="11"/>
  <c r="I1225" i="11" s="1"/>
  <c r="G1224" i="11"/>
  <c r="I1224" i="11" s="1"/>
  <c r="G1223" i="11"/>
  <c r="I1223" i="11" s="1"/>
  <c r="G1222" i="11"/>
  <c r="I1222" i="11" s="1"/>
  <c r="G1221" i="11"/>
  <c r="I1221" i="11" s="1"/>
  <c r="G1220" i="11"/>
  <c r="I1220" i="11" s="1"/>
  <c r="G1219" i="11"/>
  <c r="I1219" i="11"/>
  <c r="G1218" i="11"/>
  <c r="I1218" i="11"/>
  <c r="G1217" i="11"/>
  <c r="I1217" i="11" s="1"/>
  <c r="G1216" i="11"/>
  <c r="I1216" i="11" s="1"/>
  <c r="G1215" i="11"/>
  <c r="I1215" i="11" s="1"/>
  <c r="G1214" i="11"/>
  <c r="I1214" i="11" s="1"/>
  <c r="G1213" i="11"/>
  <c r="I1213" i="11" s="1"/>
  <c r="G1212" i="11"/>
  <c r="I1212" i="11" s="1"/>
  <c r="G1211" i="11"/>
  <c r="I1211" i="11" s="1"/>
  <c r="G1210" i="11"/>
  <c r="I1210" i="11"/>
  <c r="G1209" i="11"/>
  <c r="I1209" i="11" s="1"/>
  <c r="G1208" i="11"/>
  <c r="I1208" i="11" s="1"/>
  <c r="G1207" i="11"/>
  <c r="I1207" i="11" s="1"/>
  <c r="G1206" i="11"/>
  <c r="I1206" i="11" s="1"/>
  <c r="G1205" i="11"/>
  <c r="I1205" i="11" s="1"/>
  <c r="G1204" i="11"/>
  <c r="I1204" i="11"/>
  <c r="G1203" i="11"/>
  <c r="I1203" i="11"/>
  <c r="G1202" i="11"/>
  <c r="I1202" i="11"/>
  <c r="G1201" i="11"/>
  <c r="I1201" i="11" s="1"/>
  <c r="G1200" i="11"/>
  <c r="I1200" i="11" s="1"/>
  <c r="G1199" i="11"/>
  <c r="I1199" i="11" s="1"/>
  <c r="G1198" i="11"/>
  <c r="I1198" i="11" s="1"/>
  <c r="G1197" i="11"/>
  <c r="I1197" i="11" s="1"/>
  <c r="G1196" i="11"/>
  <c r="I1196" i="11"/>
  <c r="G1195" i="11"/>
  <c r="I1195" i="11" s="1"/>
  <c r="G1194" i="11"/>
  <c r="I1194" i="11" s="1"/>
  <c r="G1193" i="11"/>
  <c r="I1193" i="11" s="1"/>
  <c r="G1192" i="11"/>
  <c r="I1192" i="11" s="1"/>
  <c r="G1191" i="11"/>
  <c r="I1191" i="11" s="1"/>
  <c r="G1190" i="11"/>
  <c r="I1190" i="11" s="1"/>
  <c r="G1189" i="11"/>
  <c r="I1189" i="11" s="1"/>
  <c r="G1188" i="11"/>
  <c r="I1188" i="11"/>
  <c r="G1187" i="11"/>
  <c r="I1187" i="11" s="1"/>
  <c r="G1186" i="11"/>
  <c r="I1186" i="11" s="1"/>
  <c r="G1185" i="11"/>
  <c r="I1185" i="11" s="1"/>
  <c r="G1184" i="11"/>
  <c r="I1184" i="11" s="1"/>
  <c r="G1183" i="11"/>
  <c r="I1183" i="11" s="1"/>
  <c r="G1182" i="11"/>
  <c r="I1182" i="11" s="1"/>
  <c r="G1181" i="11"/>
  <c r="I1181" i="11" s="1"/>
  <c r="G1180" i="11"/>
  <c r="I1180" i="11" s="1"/>
  <c r="G1179" i="11"/>
  <c r="I1179" i="11" s="1"/>
  <c r="G1178" i="11"/>
  <c r="I1178" i="11" s="1"/>
  <c r="G1177" i="11"/>
  <c r="I1177" i="11" s="1"/>
  <c r="G1176" i="11"/>
  <c r="I1176" i="11" s="1"/>
  <c r="G1175" i="11"/>
  <c r="I1175" i="11" s="1"/>
  <c r="G1174" i="11"/>
  <c r="I1174" i="11" s="1"/>
  <c r="G1173" i="11"/>
  <c r="I1173" i="11" s="1"/>
  <c r="G1172" i="11"/>
  <c r="I1172" i="11"/>
  <c r="G1171" i="11"/>
  <c r="I1171" i="11"/>
  <c r="G1170" i="11"/>
  <c r="I1170" i="11"/>
  <c r="G1169" i="11"/>
  <c r="I1169" i="11" s="1"/>
  <c r="G1168" i="11"/>
  <c r="I1168" i="11" s="1"/>
  <c r="G1167" i="11"/>
  <c r="I1167" i="11" s="1"/>
  <c r="G1166" i="11"/>
  <c r="I1166" i="11" s="1"/>
  <c r="G1165" i="11"/>
  <c r="I1165" i="11" s="1"/>
  <c r="G1164" i="11"/>
  <c r="I1164" i="11" s="1"/>
  <c r="G1163" i="11"/>
  <c r="I1163" i="11"/>
  <c r="G1162" i="11"/>
  <c r="I1162" i="11"/>
  <c r="G1161" i="11"/>
  <c r="I1161" i="11" s="1"/>
  <c r="G1160" i="11"/>
  <c r="I1160" i="11" s="1"/>
  <c r="G1159" i="11"/>
  <c r="I1159" i="11" s="1"/>
  <c r="G1158" i="11"/>
  <c r="I1158" i="11" s="1"/>
  <c r="G1157" i="11"/>
  <c r="I1157" i="11" s="1"/>
  <c r="G1156" i="11"/>
  <c r="I1156" i="11"/>
  <c r="G1155" i="11"/>
  <c r="I1155" i="11"/>
  <c r="G1154" i="11"/>
  <c r="I1154" i="11"/>
  <c r="G1153" i="11"/>
  <c r="I1153" i="11" s="1"/>
  <c r="G1152" i="11"/>
  <c r="I1152" i="11" s="1"/>
  <c r="G1151" i="11"/>
  <c r="I1151" i="11" s="1"/>
  <c r="G1150" i="11"/>
  <c r="I1150" i="11" s="1"/>
  <c r="G1149" i="11"/>
  <c r="I1149" i="11" s="1"/>
  <c r="G1148" i="11"/>
  <c r="I1148" i="11" s="1"/>
  <c r="G1147" i="11"/>
  <c r="I1147" i="11" s="1"/>
  <c r="G1146" i="11"/>
  <c r="I1146" i="11" s="1"/>
  <c r="G1145" i="11"/>
  <c r="I1145" i="11" s="1"/>
  <c r="G1144" i="11"/>
  <c r="I1144" i="11" s="1"/>
  <c r="G1143" i="11"/>
  <c r="I1143" i="11" s="1"/>
  <c r="G1142" i="11"/>
  <c r="I1142" i="11" s="1"/>
  <c r="G1141" i="11"/>
  <c r="I1141" i="11" s="1"/>
  <c r="G1140" i="11"/>
  <c r="I1140" i="11" s="1"/>
  <c r="G1139" i="11"/>
  <c r="I1139" i="11" s="1"/>
  <c r="G1138" i="11"/>
  <c r="I1138" i="11"/>
  <c r="G1137" i="11"/>
  <c r="I1137" i="11" s="1"/>
  <c r="G1136" i="11"/>
  <c r="I1136" i="11" s="1"/>
  <c r="G1135" i="11"/>
  <c r="I1135" i="11" s="1"/>
  <c r="G1134" i="11"/>
  <c r="I1134" i="11" s="1"/>
  <c r="G1133" i="11"/>
  <c r="I1133" i="11" s="1"/>
  <c r="G1132" i="11"/>
  <c r="I1132" i="11" s="1"/>
  <c r="G1131" i="11"/>
  <c r="I1131" i="11" s="1"/>
  <c r="G1130" i="11"/>
  <c r="I1130" i="11" s="1"/>
  <c r="G1129" i="11"/>
  <c r="I1129" i="11" s="1"/>
  <c r="G1128" i="11"/>
  <c r="I1128" i="11" s="1"/>
  <c r="G1127" i="11"/>
  <c r="I1127" i="11" s="1"/>
  <c r="G1126" i="11"/>
  <c r="I1126" i="11" s="1"/>
  <c r="G1125" i="11"/>
  <c r="I1125" i="11" s="1"/>
  <c r="G1124" i="11"/>
  <c r="I1124" i="11"/>
  <c r="G1123" i="11"/>
  <c r="I1123" i="11"/>
  <c r="G1122" i="11"/>
  <c r="I1122" i="11"/>
  <c r="G1121" i="11"/>
  <c r="I1121" i="11" s="1"/>
  <c r="G1120" i="11"/>
  <c r="I1120" i="11" s="1"/>
  <c r="G1119" i="11"/>
  <c r="I1119" i="11" s="1"/>
  <c r="G1118" i="11"/>
  <c r="I1118" i="11" s="1"/>
  <c r="G1117" i="11"/>
  <c r="I1117" i="11" s="1"/>
  <c r="G1116" i="11"/>
  <c r="I1116" i="11"/>
  <c r="G1115" i="11"/>
  <c r="I1115" i="11"/>
  <c r="G1114" i="11"/>
  <c r="I1114" i="11" s="1"/>
  <c r="G1113" i="11"/>
  <c r="I1113" i="11" s="1"/>
  <c r="G1112" i="11"/>
  <c r="I1112" i="11" s="1"/>
  <c r="G1111" i="11"/>
  <c r="I1111" i="11" s="1"/>
  <c r="G1110" i="11"/>
  <c r="I1110" i="11" s="1"/>
  <c r="G1109" i="11"/>
  <c r="I1109" i="11" s="1"/>
  <c r="G1108" i="11"/>
  <c r="I1108" i="11"/>
  <c r="G1107" i="11"/>
  <c r="I1107" i="11"/>
  <c r="G1106" i="11"/>
  <c r="I1106" i="11"/>
  <c r="G1105" i="11"/>
  <c r="I1105" i="11" s="1"/>
  <c r="G1104" i="11"/>
  <c r="I1104" i="11" s="1"/>
  <c r="G1103" i="11"/>
  <c r="I1103" i="11" s="1"/>
  <c r="G1102" i="11"/>
  <c r="I1102" i="11" s="1"/>
  <c r="G1101" i="11"/>
  <c r="I1101" i="11" s="1"/>
  <c r="G1100" i="11"/>
  <c r="I1100" i="11" s="1"/>
  <c r="G1099" i="11"/>
  <c r="I1099" i="11" s="1"/>
  <c r="G1098" i="11"/>
  <c r="I1098" i="11" s="1"/>
  <c r="G1097" i="11"/>
  <c r="I1097" i="11" s="1"/>
  <c r="G1096" i="11"/>
  <c r="I1096" i="11" s="1"/>
  <c r="G1095" i="11"/>
  <c r="I1095" i="11" s="1"/>
  <c r="G1094" i="11"/>
  <c r="I1094" i="11" s="1"/>
  <c r="G1093" i="11"/>
  <c r="I1093" i="11" s="1"/>
  <c r="G1092" i="11"/>
  <c r="I1092" i="11" s="1"/>
  <c r="G1091" i="11"/>
  <c r="I1091" i="11" s="1"/>
  <c r="G1090" i="11"/>
  <c r="I1090" i="11"/>
  <c r="G1089" i="11"/>
  <c r="I1089" i="11" s="1"/>
  <c r="G1088" i="11"/>
  <c r="I1088" i="11" s="1"/>
  <c r="G1087" i="11"/>
  <c r="I1087" i="11" s="1"/>
  <c r="G1086" i="11"/>
  <c r="I1086" i="11" s="1"/>
  <c r="G1085" i="11"/>
  <c r="I1085" i="11" s="1"/>
  <c r="G1084" i="11"/>
  <c r="I1084" i="11" s="1"/>
  <c r="G1083" i="11"/>
  <c r="I1083" i="11" s="1"/>
  <c r="G1082" i="11"/>
  <c r="I1082" i="11"/>
  <c r="G1081" i="11"/>
  <c r="I1081" i="11" s="1"/>
  <c r="G1080" i="11"/>
  <c r="I1080" i="11" s="1"/>
  <c r="G1079" i="11"/>
  <c r="I1079" i="11" s="1"/>
  <c r="G1078" i="11"/>
  <c r="I1078" i="11" s="1"/>
  <c r="G1077" i="11"/>
  <c r="I1077" i="11" s="1"/>
  <c r="G1076" i="11"/>
  <c r="I1076" i="11"/>
  <c r="G1075" i="11"/>
  <c r="I1075" i="11"/>
  <c r="G1074" i="11"/>
  <c r="I1074" i="11"/>
  <c r="G1073" i="11"/>
  <c r="I1073" i="11" s="1"/>
  <c r="G1072" i="11"/>
  <c r="I1072" i="11" s="1"/>
  <c r="G1071" i="11"/>
  <c r="I1071" i="11" s="1"/>
  <c r="G1070" i="11"/>
  <c r="I1070" i="11" s="1"/>
  <c r="G1069" i="11"/>
  <c r="I1069" i="11" s="1"/>
  <c r="G1068" i="11"/>
  <c r="I1068" i="11"/>
  <c r="G1067" i="11"/>
  <c r="I1067" i="11" s="1"/>
  <c r="G1066" i="11"/>
  <c r="I1066" i="11" s="1"/>
  <c r="G1065" i="11"/>
  <c r="I1065" i="11" s="1"/>
  <c r="G1064" i="11"/>
  <c r="I1064" i="11" s="1"/>
  <c r="G1063" i="11"/>
  <c r="I1063" i="11" s="1"/>
  <c r="G1062" i="11"/>
  <c r="I1062" i="11" s="1"/>
  <c r="G1061" i="11"/>
  <c r="I1061" i="11" s="1"/>
  <c r="G1060" i="11"/>
  <c r="I1060" i="11"/>
  <c r="G1059" i="11"/>
  <c r="I1059" i="11"/>
  <c r="G1058" i="11"/>
  <c r="I1058" i="11" s="1"/>
  <c r="G1057" i="11"/>
  <c r="I1057" i="11" s="1"/>
  <c r="G1056" i="11"/>
  <c r="I1056" i="11" s="1"/>
  <c r="G1055" i="11"/>
  <c r="I1055" i="11" s="1"/>
  <c r="G1054" i="11"/>
  <c r="I1054" i="11" s="1"/>
  <c r="G1053" i="11"/>
  <c r="I1053" i="11" s="1"/>
  <c r="G1052" i="11"/>
  <c r="I1052" i="11" s="1"/>
  <c r="G1051" i="11"/>
  <c r="I1051" i="11" s="1"/>
  <c r="G1050" i="11"/>
  <c r="I1050" i="11" s="1"/>
  <c r="G1049" i="11"/>
  <c r="I1049" i="11" s="1"/>
  <c r="G1048" i="11"/>
  <c r="I1048" i="11" s="1"/>
  <c r="G1047" i="11"/>
  <c r="I1047" i="11" s="1"/>
  <c r="G1046" i="11"/>
  <c r="I1046" i="11" s="1"/>
  <c r="G1045" i="11"/>
  <c r="I1045" i="11" s="1"/>
  <c r="G1044" i="11"/>
  <c r="I1044" i="11"/>
  <c r="G1043" i="11"/>
  <c r="I1043" i="11"/>
  <c r="G1042" i="11"/>
  <c r="I1042" i="11"/>
  <c r="G1041" i="11"/>
  <c r="I1041" i="11" s="1"/>
  <c r="G1040" i="11"/>
  <c r="I1040" i="11" s="1"/>
  <c r="G1039" i="11"/>
  <c r="I1039" i="11" s="1"/>
  <c r="G1038" i="11"/>
  <c r="I1038" i="11" s="1"/>
  <c r="G1037" i="11"/>
  <c r="I1037" i="11" s="1"/>
  <c r="G1036" i="11"/>
  <c r="I1036" i="11" s="1"/>
  <c r="G1035" i="11"/>
  <c r="I1035" i="11"/>
  <c r="G1034" i="11"/>
  <c r="I1034" i="11"/>
  <c r="G1033" i="11"/>
  <c r="I1033" i="11" s="1"/>
  <c r="G1032" i="11"/>
  <c r="I1032" i="11" s="1"/>
  <c r="G1031" i="11"/>
  <c r="I1031" i="11" s="1"/>
  <c r="G1030" i="11"/>
  <c r="I1030" i="11" s="1"/>
  <c r="G1029" i="11"/>
  <c r="I1029" i="11" s="1"/>
  <c r="G1028" i="11"/>
  <c r="I1028" i="11"/>
  <c r="G1027" i="11"/>
  <c r="I1027" i="11"/>
  <c r="G1026" i="11"/>
  <c r="I1026" i="11"/>
  <c r="G1025" i="11"/>
  <c r="I1025" i="11" s="1"/>
  <c r="G1024" i="11"/>
  <c r="I1024" i="11" s="1"/>
  <c r="G1023" i="11"/>
  <c r="I1023" i="11" s="1"/>
  <c r="G1022" i="11"/>
  <c r="I1022" i="11" s="1"/>
  <c r="G1021" i="11"/>
  <c r="I1021" i="11" s="1"/>
  <c r="G1020" i="11"/>
  <c r="I1020" i="11" s="1"/>
  <c r="G1019" i="11"/>
  <c r="I1019" i="11" s="1"/>
  <c r="G1018" i="11"/>
  <c r="I1018" i="11" s="1"/>
  <c r="G1017" i="11"/>
  <c r="I1017" i="11" s="1"/>
  <c r="G1016" i="11"/>
  <c r="I1016" i="11" s="1"/>
  <c r="G1015" i="11"/>
  <c r="I1015" i="11" s="1"/>
  <c r="G1014" i="11"/>
  <c r="I1014" i="11" s="1"/>
  <c r="G1013" i="11"/>
  <c r="I1013" i="11" s="1"/>
  <c r="G1012" i="11"/>
  <c r="I1012" i="11"/>
  <c r="G1011" i="11"/>
  <c r="I1011" i="11" s="1"/>
  <c r="G1010" i="11"/>
  <c r="I1010" i="11"/>
  <c r="G1009" i="11"/>
  <c r="I1009" i="11"/>
  <c r="G1008" i="11"/>
  <c r="I1008" i="11" s="1"/>
  <c r="G1007" i="11"/>
  <c r="I1007" i="11" s="1"/>
  <c r="G1006" i="11"/>
  <c r="I1006" i="11" s="1"/>
  <c r="G1005" i="11"/>
  <c r="I1005" i="11" s="1"/>
  <c r="G1004" i="11"/>
  <c r="I1004" i="11"/>
  <c r="G1003" i="11"/>
  <c r="I1003" i="11"/>
  <c r="G1002" i="11"/>
  <c r="I1002" i="11"/>
  <c r="G1001" i="11"/>
  <c r="I1001" i="11" s="1"/>
  <c r="G1000" i="11"/>
  <c r="I1000" i="11" s="1"/>
  <c r="G999" i="11"/>
  <c r="I999" i="11" s="1"/>
  <c r="G998" i="11"/>
  <c r="I998" i="11" s="1"/>
  <c r="G997" i="11"/>
  <c r="I997" i="11" s="1"/>
  <c r="G996" i="11"/>
  <c r="I996" i="11"/>
  <c r="G995" i="11"/>
  <c r="I995" i="11"/>
  <c r="G994" i="11"/>
  <c r="I994" i="11"/>
  <c r="G993" i="11"/>
  <c r="I993" i="11"/>
  <c r="G992" i="11"/>
  <c r="I992" i="11" s="1"/>
  <c r="G991" i="11"/>
  <c r="I991" i="11" s="1"/>
  <c r="G990" i="11"/>
  <c r="I990" i="11" s="1"/>
  <c r="G989" i="11"/>
  <c r="I989" i="11" s="1"/>
  <c r="G988" i="11"/>
  <c r="I988" i="11"/>
  <c r="G987" i="11"/>
  <c r="I987" i="11"/>
  <c r="G986" i="11"/>
  <c r="I986" i="11"/>
  <c r="G985" i="11"/>
  <c r="I985" i="11"/>
  <c r="G984" i="11"/>
  <c r="I984" i="11" s="1"/>
  <c r="G983" i="11"/>
  <c r="I983" i="11" s="1"/>
  <c r="G982" i="11"/>
  <c r="I982" i="11" s="1"/>
  <c r="G981" i="11"/>
  <c r="I981" i="11" s="1"/>
  <c r="G980" i="11"/>
  <c r="I980" i="11"/>
  <c r="G979" i="11"/>
  <c r="I979" i="11" s="1"/>
  <c r="G978" i="11"/>
  <c r="I978" i="11"/>
  <c r="G977" i="11"/>
  <c r="I977" i="11"/>
  <c r="G976" i="11"/>
  <c r="I976" i="11" s="1"/>
  <c r="G975" i="11"/>
  <c r="I975" i="11" s="1"/>
  <c r="G974" i="11"/>
  <c r="I974" i="11" s="1"/>
  <c r="G973" i="11"/>
  <c r="I973" i="11" s="1"/>
  <c r="G972" i="11"/>
  <c r="I972" i="11"/>
  <c r="G971" i="11"/>
  <c r="I971" i="11"/>
  <c r="G970" i="11"/>
  <c r="I970" i="11"/>
  <c r="G969" i="11"/>
  <c r="I969" i="11" s="1"/>
  <c r="G968" i="11"/>
  <c r="I968" i="11" s="1"/>
  <c r="G967" i="11"/>
  <c r="I967" i="11" s="1"/>
  <c r="G966" i="11"/>
  <c r="I966" i="11" s="1"/>
  <c r="G965" i="11"/>
  <c r="I965" i="11" s="1"/>
  <c r="G964" i="11"/>
  <c r="I964" i="11"/>
  <c r="G963" i="11"/>
  <c r="I963" i="11"/>
  <c r="G962" i="11"/>
  <c r="I962" i="11"/>
  <c r="G961" i="11"/>
  <c r="I961" i="11"/>
  <c r="G960" i="11"/>
  <c r="I960" i="11" s="1"/>
  <c r="G959" i="11"/>
  <c r="I959" i="11" s="1"/>
  <c r="G958" i="11"/>
  <c r="I958" i="11" s="1"/>
  <c r="G957" i="11"/>
  <c r="I957" i="11" s="1"/>
  <c r="G956" i="11"/>
  <c r="I956" i="11" s="1"/>
  <c r="G955" i="11"/>
  <c r="I955" i="11"/>
  <c r="G954" i="11"/>
  <c r="I954" i="11"/>
  <c r="G953" i="11"/>
  <c r="I953" i="11"/>
  <c r="G952" i="11"/>
  <c r="I952" i="11" s="1"/>
  <c r="G951" i="11"/>
  <c r="I951" i="11" s="1"/>
  <c r="G950" i="11"/>
  <c r="I950" i="11" s="1"/>
  <c r="G949" i="11"/>
  <c r="I949" i="11" s="1"/>
  <c r="G948" i="11"/>
  <c r="I948" i="11"/>
  <c r="G947" i="11"/>
  <c r="I947" i="11" s="1"/>
  <c r="G946" i="11"/>
  <c r="I946" i="11"/>
  <c r="G945" i="11"/>
  <c r="I945" i="11"/>
  <c r="G944" i="11"/>
  <c r="I944" i="11" s="1"/>
  <c r="G943" i="11"/>
  <c r="I943" i="11" s="1"/>
  <c r="G942" i="11"/>
  <c r="I942" i="11" s="1"/>
  <c r="G941" i="11"/>
  <c r="I941" i="11" s="1"/>
  <c r="G940" i="11"/>
  <c r="I940" i="11"/>
  <c r="G939" i="11"/>
  <c r="I939" i="11"/>
  <c r="G938" i="11"/>
  <c r="I938" i="11"/>
  <c r="G937" i="11"/>
  <c r="I937" i="11" s="1"/>
  <c r="G936" i="11"/>
  <c r="I936" i="11" s="1"/>
  <c r="G935" i="11"/>
  <c r="I935" i="11" s="1"/>
  <c r="G934" i="11"/>
  <c r="I934" i="11" s="1"/>
  <c r="G933" i="11"/>
  <c r="I933" i="11" s="1"/>
  <c r="G932" i="11"/>
  <c r="I932" i="11"/>
  <c r="G931" i="11"/>
  <c r="I931" i="11"/>
  <c r="G930" i="11"/>
  <c r="I930" i="1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 s="1"/>
  <c r="G923" i="11"/>
  <c r="I923" i="11"/>
  <c r="G922" i="11"/>
  <c r="I922" i="11"/>
  <c r="G921" i="11"/>
  <c r="I921" i="11"/>
  <c r="G920" i="11"/>
  <c r="I920" i="11" s="1"/>
  <c r="G919" i="11"/>
  <c r="I919" i="11" s="1"/>
  <c r="G918" i="11"/>
  <c r="I918" i="11" s="1"/>
  <c r="G917" i="11"/>
  <c r="I917" i="11" s="1"/>
  <c r="G916" i="11"/>
  <c r="I916" i="11"/>
  <c r="G915" i="11"/>
  <c r="I915" i="11" s="1"/>
  <c r="G914" i="11"/>
  <c r="I914" i="11"/>
  <c r="G913" i="11"/>
  <c r="I913" i="11"/>
  <c r="G912" i="11"/>
  <c r="I912" i="11" s="1"/>
  <c r="G911" i="11"/>
  <c r="I911" i="11" s="1"/>
  <c r="G910" i="11"/>
  <c r="I910" i="11" s="1"/>
  <c r="G909" i="11"/>
  <c r="I909" i="11" s="1"/>
  <c r="G908" i="11"/>
  <c r="I908" i="11"/>
  <c r="G907" i="11"/>
  <c r="I907" i="11"/>
  <c r="G906" i="11"/>
  <c r="I906" i="11"/>
  <c r="G905" i="11"/>
  <c r="I905" i="11" s="1"/>
  <c r="G904" i="11"/>
  <c r="I904" i="11" s="1"/>
  <c r="G903" i="11"/>
  <c r="I903" i="11" s="1"/>
  <c r="G902" i="11"/>
  <c r="I902" i="11" s="1"/>
  <c r="G901" i="11"/>
  <c r="I901" i="11" s="1"/>
  <c r="G900" i="11"/>
  <c r="I900" i="11"/>
  <c r="G899" i="11"/>
  <c r="I899" i="11"/>
  <c r="G898" i="11"/>
  <c r="I898" i="11"/>
  <c r="G897" i="11"/>
  <c r="I897" i="11"/>
  <c r="G896" i="11"/>
  <c r="I896" i="11" s="1"/>
  <c r="G895" i="11"/>
  <c r="I895" i="11" s="1"/>
  <c r="G894" i="11"/>
  <c r="I894" i="11" s="1"/>
  <c r="G893" i="11"/>
  <c r="I893" i="11" s="1"/>
  <c r="G892" i="11"/>
  <c r="I892" i="11" s="1"/>
  <c r="G891" i="11"/>
  <c r="I891" i="11"/>
  <c r="G890" i="11"/>
  <c r="I890" i="11"/>
  <c r="G889" i="11"/>
  <c r="I889" i="11"/>
  <c r="G888" i="11"/>
  <c r="I888" i="11" s="1"/>
  <c r="G887" i="11"/>
  <c r="I887" i="11" s="1"/>
  <c r="G886" i="11"/>
  <c r="I886" i="11" s="1"/>
  <c r="G885" i="11"/>
  <c r="I885" i="11" s="1"/>
  <c r="G884" i="11"/>
  <c r="I884" i="11"/>
  <c r="G883" i="11"/>
  <c r="I883" i="11" s="1"/>
  <c r="G882" i="11"/>
  <c r="I882" i="11"/>
  <c r="G881" i="11"/>
  <c r="I881" i="11"/>
  <c r="G880" i="11"/>
  <c r="I880" i="11" s="1"/>
  <c r="G879" i="11"/>
  <c r="I879" i="11" s="1"/>
  <c r="G878" i="11"/>
  <c r="I878" i="11" s="1"/>
  <c r="G877" i="11"/>
  <c r="I877" i="11" s="1"/>
  <c r="G876" i="11"/>
  <c r="I876" i="11"/>
  <c r="G875" i="11"/>
  <c r="I875" i="11"/>
  <c r="G874" i="11"/>
  <c r="I874" i="11"/>
  <c r="G873" i="11"/>
  <c r="I873" i="11" s="1"/>
  <c r="G872" i="11"/>
  <c r="I872" i="11" s="1"/>
  <c r="G871" i="11"/>
  <c r="I871" i="11" s="1"/>
  <c r="G870" i="11"/>
  <c r="I870" i="11" s="1"/>
  <c r="G869" i="11"/>
  <c r="I869" i="11" s="1"/>
  <c r="G868" i="11"/>
  <c r="I868" i="11"/>
  <c r="G867" i="11"/>
  <c r="I867" i="11"/>
  <c r="G866" i="11"/>
  <c r="I866" i="11"/>
  <c r="G865" i="11"/>
  <c r="I865" i="11"/>
  <c r="G864" i="11"/>
  <c r="I864" i="11" s="1"/>
  <c r="G863" i="11"/>
  <c r="I863" i="11" s="1"/>
  <c r="G862" i="11"/>
  <c r="I862" i="11" s="1"/>
  <c r="G861" i="11"/>
  <c r="I861" i="11" s="1"/>
  <c r="G860" i="11"/>
  <c r="I860" i="11" s="1"/>
  <c r="G859" i="11"/>
  <c r="I859" i="11"/>
  <c r="G858" i="11"/>
  <c r="I858" i="11"/>
  <c r="G857" i="11"/>
  <c r="I857" i="11"/>
  <c r="G856" i="11"/>
  <c r="I856" i="11" s="1"/>
  <c r="G855" i="11"/>
  <c r="I855" i="11" s="1"/>
  <c r="G854" i="11"/>
  <c r="I854" i="11" s="1"/>
  <c r="G853" i="11"/>
  <c r="I853" i="11" s="1"/>
  <c r="G852" i="11"/>
  <c r="I852" i="11"/>
  <c r="G851" i="11"/>
  <c r="I851" i="11" s="1"/>
  <c r="G850" i="11"/>
  <c r="I850" i="11"/>
  <c r="G849" i="11"/>
  <c r="I849" i="11"/>
  <c r="G848" i="11"/>
  <c r="I848" i="11" s="1"/>
  <c r="G847" i="11"/>
  <c r="I847" i="11" s="1"/>
  <c r="G846" i="11"/>
  <c r="I846" i="11" s="1"/>
  <c r="G845" i="11"/>
  <c r="I845" i="11" s="1"/>
  <c r="G844" i="11"/>
  <c r="I844" i="11"/>
  <c r="G843" i="11"/>
  <c r="I843" i="11"/>
  <c r="G842" i="11"/>
  <c r="I842" i="11"/>
  <c r="G841" i="11"/>
  <c r="I841" i="11" s="1"/>
  <c r="G840" i="11"/>
  <c r="I840" i="11" s="1"/>
  <c r="G839" i="11"/>
  <c r="I839" i="11" s="1"/>
  <c r="G838" i="11"/>
  <c r="I838" i="11" s="1"/>
  <c r="G837" i="11"/>
  <c r="I837" i="11" s="1"/>
  <c r="G836" i="11"/>
  <c r="I836" i="11"/>
  <c r="G835" i="11"/>
  <c r="I835" i="11"/>
  <c r="G834" i="11"/>
  <c r="I834" i="11"/>
  <c r="G833" i="11"/>
  <c r="I833" i="11"/>
  <c r="G832" i="11"/>
  <c r="I832" i="11" s="1"/>
  <c r="G831" i="11"/>
  <c r="I831" i="11" s="1"/>
  <c r="G830" i="11"/>
  <c r="I830" i="11" s="1"/>
  <c r="G829" i="11"/>
  <c r="I829" i="11" s="1"/>
  <c r="G828" i="11"/>
  <c r="I828" i="11"/>
  <c r="G827" i="11"/>
  <c r="I827" i="11"/>
  <c r="G826" i="11"/>
  <c r="I826" i="11"/>
  <c r="G825" i="11"/>
  <c r="I825" i="11"/>
  <c r="G824" i="11"/>
  <c r="I824" i="11" s="1"/>
  <c r="G823" i="11"/>
  <c r="I823" i="11" s="1"/>
  <c r="G822" i="11"/>
  <c r="I822" i="11" s="1"/>
  <c r="G821" i="11"/>
  <c r="I821" i="11" s="1"/>
  <c r="G820" i="11"/>
  <c r="I820" i="11"/>
  <c r="G819" i="11"/>
  <c r="I819" i="11" s="1"/>
  <c r="G818" i="11"/>
  <c r="I818" i="11" s="1"/>
  <c r="G817" i="11"/>
  <c r="I817" i="11"/>
  <c r="G816" i="11"/>
  <c r="I816" i="11" s="1"/>
  <c r="G815" i="11"/>
  <c r="I815" i="11" s="1"/>
  <c r="G814" i="11"/>
  <c r="I814" i="11" s="1"/>
  <c r="G813" i="11"/>
  <c r="I813" i="11" s="1"/>
  <c r="G812" i="11"/>
  <c r="I812" i="11"/>
  <c r="G811" i="11"/>
  <c r="I811" i="11"/>
  <c r="G810" i="11"/>
  <c r="I810" i="11"/>
  <c r="G809" i="11"/>
  <c r="I809" i="11" s="1"/>
  <c r="G808" i="11"/>
  <c r="I808" i="11" s="1"/>
  <c r="G807" i="11"/>
  <c r="I807" i="11" s="1"/>
  <c r="G806" i="11"/>
  <c r="I806" i="11" s="1"/>
  <c r="G805" i="11"/>
  <c r="I805" i="11" s="1"/>
  <c r="G804" i="11"/>
  <c r="I804" i="11"/>
  <c r="G803" i="11"/>
  <c r="I803" i="11"/>
  <c r="G802" i="11"/>
  <c r="I802" i="11"/>
  <c r="G801" i="11"/>
  <c r="I801" i="11"/>
  <c r="G800" i="11"/>
  <c r="I800" i="11" s="1"/>
  <c r="G799" i="11"/>
  <c r="I799" i="11" s="1"/>
  <c r="G798" i="11"/>
  <c r="I798" i="11" s="1"/>
  <c r="G797" i="11"/>
  <c r="I797" i="11" s="1"/>
  <c r="G796" i="11"/>
  <c r="I796" i="11"/>
  <c r="G795" i="11"/>
  <c r="I795" i="11"/>
  <c r="G794" i="11"/>
  <c r="I794" i="11"/>
  <c r="G793" i="11"/>
  <c r="I793" i="11"/>
  <c r="G792" i="11"/>
  <c r="I792" i="11" s="1"/>
  <c r="G791" i="11"/>
  <c r="I791" i="11" s="1"/>
  <c r="G790" i="11"/>
  <c r="I790" i="11" s="1"/>
  <c r="G789" i="11"/>
  <c r="I789" i="11" s="1"/>
  <c r="G788" i="11"/>
  <c r="I788" i="11"/>
  <c r="G787" i="11"/>
  <c r="I787" i="11" s="1"/>
  <c r="G786" i="11"/>
  <c r="I786" i="11" s="1"/>
  <c r="G785" i="11"/>
  <c r="I785" i="11"/>
  <c r="G784" i="11"/>
  <c r="I784" i="11" s="1"/>
  <c r="G783" i="11"/>
  <c r="I783" i="11" s="1"/>
  <c r="G782" i="11"/>
  <c r="I782" i="11" s="1"/>
  <c r="G781" i="11"/>
  <c r="I781" i="11" s="1"/>
  <c r="G780" i="11"/>
  <c r="I780" i="11"/>
  <c r="G779" i="11"/>
  <c r="I779" i="11"/>
  <c r="G778" i="11"/>
  <c r="I778" i="11"/>
  <c r="G777" i="11"/>
  <c r="I777" i="11" s="1"/>
  <c r="G776" i="11"/>
  <c r="I776" i="11" s="1"/>
  <c r="G775" i="11"/>
  <c r="I775" i="11" s="1"/>
  <c r="G774" i="11"/>
  <c r="I774" i="11" s="1"/>
  <c r="G773" i="11"/>
  <c r="I773" i="11" s="1"/>
  <c r="G772" i="11"/>
  <c r="I772" i="11"/>
  <c r="G771" i="11"/>
  <c r="I771" i="11"/>
  <c r="G770" i="11"/>
  <c r="I770" i="11"/>
  <c r="G769" i="11"/>
  <c r="I769" i="11"/>
  <c r="G768" i="11"/>
  <c r="I768" i="11" s="1"/>
  <c r="G767" i="11"/>
  <c r="I767" i="11" s="1"/>
  <c r="G766" i="11"/>
  <c r="I766" i="11" s="1"/>
  <c r="G765" i="11"/>
  <c r="I765" i="11" s="1"/>
  <c r="G764" i="11"/>
  <c r="I764" i="11"/>
  <c r="G763" i="11"/>
  <c r="I763" i="11"/>
  <c r="G762" i="11"/>
  <c r="I762" i="11"/>
  <c r="G761" i="11"/>
  <c r="I761" i="11"/>
  <c r="G760" i="11"/>
  <c r="I760" i="11" s="1"/>
  <c r="G759" i="11"/>
  <c r="I759" i="11" s="1"/>
  <c r="G758" i="11"/>
  <c r="I758" i="11" s="1"/>
  <c r="G757" i="11"/>
  <c r="I757" i="11" s="1"/>
  <c r="G756" i="11"/>
  <c r="I756" i="11"/>
  <c r="G755" i="11"/>
  <c r="I755" i="11" s="1"/>
  <c r="G754" i="11"/>
  <c r="I754" i="11"/>
  <c r="G753" i="11"/>
  <c r="I753" i="11"/>
  <c r="G752" i="11"/>
  <c r="I752" i="11" s="1"/>
  <c r="G751" i="11"/>
  <c r="I751" i="11" s="1"/>
  <c r="G750" i="11"/>
  <c r="I750" i="11" s="1"/>
  <c r="G749" i="11"/>
  <c r="I749" i="11" s="1"/>
  <c r="G748" i="11"/>
  <c r="I748" i="11" s="1"/>
  <c r="G747" i="11"/>
  <c r="I747" i="11" s="1"/>
  <c r="G746" i="11"/>
  <c r="I746" i="11"/>
  <c r="G745" i="11"/>
  <c r="I745" i="11"/>
  <c r="G744" i="11"/>
  <c r="I744" i="11" s="1"/>
  <c r="G743" i="11"/>
  <c r="I743" i="11" s="1"/>
  <c r="G742" i="11"/>
  <c r="I742" i="11" s="1"/>
  <c r="G741" i="11"/>
  <c r="I741" i="11"/>
  <c r="G740" i="11"/>
  <c r="I740" i="11"/>
  <c r="G739" i="11"/>
  <c r="I739" i="11"/>
  <c r="G738" i="11"/>
  <c r="I738" i="11"/>
  <c r="G737" i="11"/>
  <c r="I737" i="11" s="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 s="1"/>
  <c r="G728" i="11"/>
  <c r="I728" i="11" s="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 s="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 s="1"/>
  <c r="G712" i="11"/>
  <c r="I712" i="11" s="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 s="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 s="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 s="1"/>
  <c r="G688" i="11"/>
  <c r="I688" i="11" s="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 s="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 s="1"/>
  <c r="G672" i="11"/>
  <c r="I672" i="11" s="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 s="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 s="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 s="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 s="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 s="1"/>
  <c r="G632" i="11"/>
  <c r="I632" i="11" s="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 s="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 s="1"/>
  <c r="G616" i="11"/>
  <c r="I616" i="11" s="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 s="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 s="1"/>
  <c r="G600" i="11"/>
  <c r="I600" i="11" s="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 s="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 s="1"/>
  <c r="G584" i="11"/>
  <c r="I584" i="11" s="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 s="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 s="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 s="1"/>
  <c r="G560" i="11"/>
  <c r="I560" i="11" s="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 s="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 s="1"/>
  <c r="G544" i="11"/>
  <c r="I544" i="11" s="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 s="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 s="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 s="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 s="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 s="1"/>
  <c r="G504" i="11"/>
  <c r="I504" i="11" s="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 s="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 s="1"/>
  <c r="G488" i="11"/>
  <c r="I488" i="11" s="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 s="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 s="1"/>
  <c r="G472" i="11"/>
  <c r="I472" i="11" s="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 s="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 s="1"/>
  <c r="G456" i="11"/>
  <c r="I456" i="11" s="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 s="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 s="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 s="1"/>
  <c r="G432" i="11"/>
  <c r="I432" i="11" s="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 s="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 s="1"/>
  <c r="G416" i="11"/>
  <c r="I416" i="11" s="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 s="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 s="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 s="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 s="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 s="1"/>
  <c r="G376" i="11"/>
  <c r="I376" i="11" s="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 s="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 s="1"/>
  <c r="G360" i="11"/>
  <c r="I360" i="11" s="1"/>
  <c r="G359" i="11"/>
  <c r="I359" i="11" s="1"/>
  <c r="G358" i="11"/>
  <c r="I358" i="11"/>
  <c r="G357" i="11"/>
  <c r="I357" i="11"/>
  <c r="G356" i="11"/>
  <c r="I356" i="11"/>
  <c r="G355" i="11"/>
  <c r="I355" i="11"/>
  <c r="G354" i="11"/>
  <c r="I354" i="11"/>
  <c r="G353" i="11"/>
  <c r="I353" i="11" s="1"/>
  <c r="G352" i="11"/>
  <c r="I352" i="11" s="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 s="1"/>
  <c r="G344" i="11"/>
  <c r="I344" i="11" s="1"/>
  <c r="G343" i="11"/>
  <c r="I343" i="11" s="1"/>
  <c r="G342" i="11"/>
  <c r="I342" i="11"/>
  <c r="G341" i="11"/>
  <c r="I341" i="11"/>
  <c r="G340" i="11"/>
  <c r="I340" i="11"/>
  <c r="G339" i="11"/>
  <c r="I339" i="11"/>
  <c r="G338" i="11"/>
  <c r="I338" i="11"/>
  <c r="G337" i="11"/>
  <c r="I337" i="11" s="1"/>
  <c r="G336" i="11"/>
  <c r="I336" i="11"/>
  <c r="G335" i="11"/>
  <c r="I335" i="11" s="1"/>
  <c r="G334" i="11"/>
  <c r="I334" i="11"/>
  <c r="G333" i="11"/>
  <c r="I333" i="11"/>
  <c r="G332" i="11"/>
  <c r="I332" i="11"/>
  <c r="G331" i="11"/>
  <c r="I331" i="11"/>
  <c r="G330" i="11"/>
  <c r="I330" i="11"/>
  <c r="G329" i="11"/>
  <c r="I329" i="11" s="1"/>
  <c r="G328" i="11"/>
  <c r="I328" i="11" s="1"/>
  <c r="G327" i="11"/>
  <c r="I327" i="11" s="1"/>
  <c r="G326" i="11"/>
  <c r="I326" i="11"/>
  <c r="G325" i="11"/>
  <c r="I325" i="11"/>
  <c r="G324" i="11"/>
  <c r="I324" i="11"/>
  <c r="G323" i="11"/>
  <c r="I323" i="11"/>
  <c r="G322" i="11"/>
  <c r="I322" i="11"/>
  <c r="G321" i="11"/>
  <c r="I321" i="11" s="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 s="1"/>
  <c r="G313" i="11"/>
  <c r="I313" i="11" s="1"/>
  <c r="G312" i="11"/>
  <c r="I312" i="11"/>
  <c r="G311" i="11"/>
  <c r="I311" i="11" s="1"/>
  <c r="G310" i="11"/>
  <c r="I310" i="11"/>
  <c r="G309" i="11"/>
  <c r="I309" i="11"/>
  <c r="G308" i="11"/>
  <c r="I308" i="11"/>
  <c r="G307" i="11"/>
  <c r="I307" i="11"/>
  <c r="G306" i="11"/>
  <c r="I306" i="11"/>
  <c r="G305" i="11"/>
  <c r="I305" i="11" s="1"/>
  <c r="G304" i="11"/>
  <c r="I304" i="11" s="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 s="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 s="1"/>
  <c r="G288" i="11"/>
  <c r="I288" i="11" s="1"/>
  <c r="G287" i="11"/>
  <c r="I287" i="11" s="1"/>
  <c r="G286" i="11"/>
  <c r="I286" i="11"/>
  <c r="G285" i="11"/>
  <c r="I285" i="11"/>
  <c r="G284" i="11"/>
  <c r="I284" i="11"/>
  <c r="G283" i="11"/>
  <c r="I283" i="11"/>
  <c r="G282" i="11"/>
  <c r="I282" i="11"/>
  <c r="G281" i="11"/>
  <c r="I281" i="11" s="1"/>
  <c r="G280" i="11"/>
  <c r="I280" i="11"/>
  <c r="G279" i="11"/>
  <c r="I279" i="11"/>
  <c r="G278" i="11"/>
  <c r="I278" i="11"/>
  <c r="G277" i="11"/>
  <c r="I277" i="11" s="1"/>
  <c r="G276" i="11"/>
  <c r="I276" i="11"/>
  <c r="G275" i="11"/>
  <c r="I275" i="11" s="1"/>
  <c r="G274" i="11"/>
  <c r="I274" i="11" s="1"/>
  <c r="G273" i="11"/>
  <c r="I273" i="11" s="1"/>
  <c r="G272" i="11"/>
  <c r="I272" i="11"/>
  <c r="G271" i="11"/>
  <c r="I271" i="11" s="1"/>
  <c r="G270" i="11"/>
  <c r="I270" i="11" s="1"/>
  <c r="G269" i="11"/>
  <c r="I269" i="11"/>
  <c r="G268" i="11"/>
  <c r="I268" i="11"/>
  <c r="G267" i="11"/>
  <c r="I267" i="11" s="1"/>
  <c r="G266" i="11"/>
  <c r="I266" i="11"/>
  <c r="G265" i="11"/>
  <c r="I265" i="11" s="1"/>
  <c r="G264" i="11"/>
  <c r="I264" i="11"/>
  <c r="G263" i="11"/>
  <c r="I263" i="11"/>
  <c r="G262" i="11"/>
  <c r="I262" i="11"/>
  <c r="G261" i="11"/>
  <c r="I261" i="11"/>
  <c r="G260" i="11"/>
  <c r="I260" i="11"/>
  <c r="G259" i="11"/>
  <c r="I259" i="11" s="1"/>
  <c r="G258" i="11"/>
  <c r="I258" i="11" s="1"/>
  <c r="G257" i="11"/>
  <c r="I257" i="11" s="1"/>
  <c r="G256" i="11"/>
  <c r="I256" i="11"/>
  <c r="G255" i="11"/>
  <c r="I255" i="11"/>
  <c r="G254" i="11"/>
  <c r="I254" i="11" s="1"/>
  <c r="G253" i="11"/>
  <c r="I253" i="11" s="1"/>
  <c r="G252" i="11"/>
  <c r="I252" i="11"/>
  <c r="G251" i="11"/>
  <c r="I251" i="11"/>
  <c r="G250" i="11"/>
  <c r="I250" i="11" s="1"/>
  <c r="G249" i="11"/>
  <c r="I249" i="11" s="1"/>
  <c r="G248" i="11"/>
  <c r="I248" i="11" s="1"/>
  <c r="G247" i="11"/>
  <c r="I247" i="11"/>
  <c r="G246" i="11"/>
  <c r="I246" i="11"/>
  <c r="G245" i="11"/>
  <c r="I245" i="11"/>
  <c r="G244" i="11"/>
  <c r="I244" i="11"/>
  <c r="G243" i="11"/>
  <c r="I243" i="11" s="1"/>
  <c r="G242" i="11"/>
  <c r="I242" i="11" s="1"/>
  <c r="G241" i="11"/>
  <c r="I241" i="11" s="1"/>
  <c r="G240" i="11"/>
  <c r="I240" i="11" s="1"/>
  <c r="G239" i="11"/>
  <c r="I239" i="11"/>
  <c r="G238" i="11"/>
  <c r="I238" i="11"/>
  <c r="G237" i="11"/>
  <c r="I237" i="11"/>
  <c r="G236" i="11"/>
  <c r="I236" i="11"/>
  <c r="G235" i="11"/>
  <c r="I235" i="11" s="1"/>
  <c r="G234" i="11"/>
  <c r="I234" i="11" s="1"/>
  <c r="G233" i="11"/>
  <c r="I233" i="11" s="1"/>
  <c r="G232" i="11"/>
  <c r="I232" i="11" s="1"/>
  <c r="G231" i="11"/>
  <c r="I231" i="11"/>
  <c r="G230" i="11"/>
  <c r="I230" i="11"/>
  <c r="G229" i="11"/>
  <c r="I229" i="11"/>
  <c r="G228" i="11"/>
  <c r="I228" i="11"/>
  <c r="G227" i="11"/>
  <c r="I227" i="11" s="1"/>
  <c r="G226" i="11"/>
  <c r="I226" i="11" s="1"/>
  <c r="G225" i="11"/>
  <c r="I225" i="11" s="1"/>
  <c r="G224" i="11"/>
  <c r="I224" i="11" s="1"/>
  <c r="G223" i="11"/>
  <c r="I223" i="11"/>
  <c r="G222" i="11"/>
  <c r="I222" i="11"/>
  <c r="G221" i="11"/>
  <c r="I221" i="11"/>
  <c r="G220" i="11"/>
  <c r="I220" i="11"/>
  <c r="G219" i="11"/>
  <c r="I219" i="11" s="1"/>
  <c r="G218" i="11"/>
  <c r="I218" i="11" s="1"/>
  <c r="G217" i="11"/>
  <c r="I217" i="11" s="1"/>
  <c r="G216" i="11"/>
  <c r="I216" i="11" s="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K4" i="4"/>
  <c r="K4" i="3" s="1"/>
  <c r="K4" i="2" s="1"/>
  <c r="A1" i="4"/>
  <c r="A1" i="3" s="1"/>
  <c r="A1" i="2" s="1"/>
  <c r="Q4" i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K12" i="3"/>
  <c r="P12" i="3" s="1"/>
  <c r="P26" i="2"/>
  <c r="P15" i="2"/>
  <c r="P21" i="2"/>
  <c r="P20" i="2"/>
  <c r="P19" i="2"/>
  <c r="P25" i="2"/>
  <c r="K15" i="3"/>
  <c r="P15" i="3" s="1"/>
  <c r="K11" i="3"/>
  <c r="P11" i="3" s="1"/>
  <c r="P16" i="2"/>
  <c r="P14" i="2"/>
  <c r="P13" i="2"/>
  <c r="P12" i="2"/>
  <c r="P11" i="2"/>
  <c r="P10" i="2"/>
  <c r="P24" i="2"/>
  <c r="P33" i="2"/>
  <c r="P31" i="2"/>
  <c r="P30" i="2"/>
  <c r="P29" i="2"/>
  <c r="P9" i="2"/>
  <c r="K16" i="3"/>
  <c r="P16" i="3" s="1"/>
  <c r="H23" i="1"/>
  <c r="B28" i="4"/>
  <c r="B28" i="1" s="1"/>
  <c r="O28" i="1"/>
  <c r="P33" i="3"/>
  <c r="P31" i="3"/>
  <c r="P30" i="3"/>
  <c r="K25" i="3"/>
  <c r="K21" i="3"/>
  <c r="P21" i="3" s="1"/>
  <c r="K20" i="3"/>
  <c r="P20" i="3" s="1"/>
  <c r="K13" i="3"/>
  <c r="P13" i="3" s="1"/>
  <c r="K10" i="3"/>
  <c r="P10" i="3" s="1"/>
  <c r="K9" i="3"/>
  <c r="P9" i="3" s="1"/>
  <c r="Q47" i="2"/>
  <c r="K26" i="3"/>
  <c r="Q54" i="3"/>
  <c r="B18" i="4"/>
  <c r="B18" i="1" s="1"/>
  <c r="C18" i="1"/>
  <c r="D18" i="1"/>
  <c r="E18" i="1"/>
  <c r="G18" i="1"/>
  <c r="H18" i="1"/>
  <c r="O18" i="1"/>
  <c r="D23" i="1"/>
  <c r="E23" i="1"/>
  <c r="O23" i="1"/>
  <c r="C23" i="1"/>
  <c r="P24" i="4"/>
  <c r="P25" i="4"/>
  <c r="P26" i="4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K24" i="3"/>
  <c r="D28" i="1"/>
  <c r="G23" i="1"/>
  <c r="B23" i="4"/>
  <c r="J23" i="1"/>
  <c r="J37" i="1" s="1"/>
  <c r="K14" i="3"/>
  <c r="P14" i="3" s="1"/>
  <c r="K19" i="3"/>
  <c r="P19" i="3" s="1"/>
  <c r="K28" i="3"/>
  <c r="P29" i="3"/>
  <c r="K35" i="3" l="1"/>
  <c r="P35" i="2"/>
  <c r="I1" i="11"/>
  <c r="K29" i="1"/>
  <c r="D37" i="1"/>
  <c r="O37" i="1"/>
  <c r="H37" i="1"/>
  <c r="G37" i="1"/>
  <c r="E37" i="1"/>
  <c r="P33" i="4"/>
  <c r="P33" i="1" s="1"/>
  <c r="K33" i="1"/>
  <c r="K26" i="1"/>
  <c r="K25" i="1"/>
  <c r="K24" i="1"/>
  <c r="B23" i="1"/>
  <c r="P21" i="4"/>
  <c r="P21" i="1" s="1"/>
  <c r="K21" i="1"/>
  <c r="P20" i="4"/>
  <c r="P20" i="1" s="1"/>
  <c r="K20" i="1"/>
  <c r="P19" i="4"/>
  <c r="K19" i="1"/>
  <c r="P16" i="4"/>
  <c r="P16" i="1" s="1"/>
  <c r="K16" i="1"/>
  <c r="P15" i="4"/>
  <c r="P15" i="1" s="1"/>
  <c r="K15" i="1"/>
  <c r="P14" i="4"/>
  <c r="Q56" i="4" s="1"/>
  <c r="K14" i="1"/>
  <c r="P13" i="4"/>
  <c r="P13" i="1" s="1"/>
  <c r="K13" i="1"/>
  <c r="P12" i="4"/>
  <c r="P12" i="1" s="1"/>
  <c r="K12" i="1"/>
  <c r="P11" i="4"/>
  <c r="P11" i="1" s="1"/>
  <c r="K11" i="1"/>
  <c r="P10" i="4"/>
  <c r="P10" i="1" s="1"/>
  <c r="K10" i="1"/>
  <c r="P9" i="4"/>
  <c r="P9" i="1" s="1"/>
  <c r="K9" i="1"/>
  <c r="I41" i="3"/>
  <c r="Q54" i="1"/>
  <c r="P49" i="2"/>
  <c r="Q49" i="2"/>
  <c r="E41" i="3"/>
  <c r="C41" i="3"/>
  <c r="N41" i="3"/>
  <c r="P56" i="3"/>
  <c r="Q56" i="3"/>
  <c r="P29" i="4"/>
  <c r="P29" i="1" s="1"/>
  <c r="B37" i="4"/>
  <c r="B41" i="4" s="1"/>
  <c r="P23" i="4"/>
  <c r="P28" i="2"/>
  <c r="P23" i="2"/>
  <c r="P51" i="2"/>
  <c r="P18" i="2"/>
  <c r="P45" i="2"/>
  <c r="Q51" i="2"/>
  <c r="E132" i="9"/>
  <c r="P28" i="3"/>
  <c r="B41" i="3"/>
  <c r="P18" i="3"/>
  <c r="K18" i="3"/>
  <c r="C132" i="9"/>
  <c r="P44" i="2"/>
  <c r="M41" i="3"/>
  <c r="P24" i="3"/>
  <c r="P24" i="1" s="1"/>
  <c r="O41" i="3"/>
  <c r="P26" i="3"/>
  <c r="P26" i="1" s="1"/>
  <c r="D41" i="3"/>
  <c r="P25" i="3"/>
  <c r="P25" i="1" s="1"/>
  <c r="G41" i="3"/>
  <c r="H41" i="3"/>
  <c r="Q60" i="3"/>
  <c r="P60" i="3"/>
  <c r="E132" i="8"/>
  <c r="C132" i="8"/>
  <c r="C132" i="6"/>
  <c r="E132" i="6"/>
  <c r="J41" i="3"/>
  <c r="K23" i="3"/>
  <c r="K8" i="3"/>
  <c r="P52" i="2"/>
  <c r="Q52" i="2"/>
  <c r="P8" i="2"/>
  <c r="P59" i="3"/>
  <c r="Q59" i="3"/>
  <c r="P8" i="3"/>
  <c r="P19" i="1" l="1"/>
  <c r="P35" i="3"/>
  <c r="K23" i="1"/>
  <c r="K18" i="1"/>
  <c r="K8" i="1"/>
  <c r="P18" i="4"/>
  <c r="P18" i="1" s="1"/>
  <c r="P59" i="4"/>
  <c r="P51" i="4"/>
  <c r="P48" i="1" s="1"/>
  <c r="Q59" i="4"/>
  <c r="P8" i="4"/>
  <c r="P8" i="1" s="1"/>
  <c r="P56" i="4"/>
  <c r="P14" i="1"/>
  <c r="Q56" i="1" s="1"/>
  <c r="P52" i="3"/>
  <c r="P54" i="3" s="1"/>
  <c r="K37" i="2"/>
  <c r="B37" i="1"/>
  <c r="Q58" i="2"/>
  <c r="P47" i="2"/>
  <c r="P58" i="2" s="1"/>
  <c r="K37" i="3"/>
  <c r="K41" i="3" s="1"/>
  <c r="P23" i="3"/>
  <c r="P23" i="1" s="1"/>
  <c r="P58" i="3"/>
  <c r="Q58" i="3"/>
  <c r="Q64" i="3" s="1"/>
  <c r="Q60" i="1"/>
  <c r="P57" i="1"/>
  <c r="P37" i="2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37" i="3"/>
  <c r="P41" i="3" s="1"/>
  <c r="Q59" i="1"/>
  <c r="P56" i="1"/>
  <c r="P65" i="3" l="1"/>
  <c r="K30" i="1"/>
  <c r="P30" i="4" l="1"/>
  <c r="C107" i="6"/>
  <c r="E107" i="6" s="1"/>
  <c r="C28" i="1" l="1"/>
  <c r="C37" i="1" s="1"/>
  <c r="K31" i="1"/>
  <c r="K35" i="1" s="1"/>
  <c r="P52" i="4"/>
  <c r="P49" i="1" s="1"/>
  <c r="P51" i="1" s="1"/>
  <c r="P30" i="1"/>
  <c r="P31" i="4"/>
  <c r="P31" i="1" l="1"/>
  <c r="P35" i="1" s="1"/>
  <c r="P35" i="4"/>
  <c r="P54" i="4"/>
  <c r="K41" i="4"/>
  <c r="K28" i="1"/>
  <c r="K37" i="1" s="1"/>
  <c r="K41" i="1" s="1"/>
  <c r="Q58" i="4"/>
  <c r="Q66" i="4" s="1"/>
  <c r="P58" i="4"/>
  <c r="P2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<sst xmlns="http://schemas.openxmlformats.org/spreadsheetml/2006/main" count="1315" uniqueCount="213">
  <si>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</si>
  <si>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</si>
  <si>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</si>
  <si>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</si>
  <si>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</si>
  <si>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</si>
  <si>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</si>
  <si>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</si>
  <si>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</si>
  <si>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</si>
  <si>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</si>
  <si>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</si>
  <si>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</si>
  <si>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</si>
  <si>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</si>
  <si>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</si>
  <si>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</si>
  <si>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</si>
  <si>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</si>
  <si>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</si>
  <si>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</si>
  <si>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</si>
  <si>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</si>
  <si>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</si>
  <si>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</si>
  <si>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</si>
  <si>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</si>
  <si>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</si>
  <si>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</si>
  <si>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</si>
  <si>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</si>
  <si>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</si>
  <si>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</si>
  <si>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</si>
  <si>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</si>
  <si>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</si>
  <si>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</si>
  <si>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</si>
  <si>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</si>
  <si>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</si>
  <si>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</si>
  <si>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</si>
  <si>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</si>
  <si>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</si>
  <si>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</si>
  <si>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</si>
  <si>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</si>
  <si>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</si>
  <si>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</si>
  <si>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</si>
  <si>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</si>
  <si>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</si>
  <si>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</si>
  <si>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</si>
  <si>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</si>
  <si>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</si>
  <si>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</si>
  <si>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</si>
  <si>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</si>
  <si>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</si>
  <si>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</si>
  <si>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</si>
  <si>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</si>
  <si>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</si>
  <si>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</si>
  <si>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</si>
  <si>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</si>
  <si>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</si>
  <si>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</si>
  <si>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</si>
  <si>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</si>
  <si>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</si>
  <si>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</si>
  <si>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</si>
  <si>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</si>
  <si>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</si>
  <si>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</si>
  <si>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</si>
  <si>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</si>
  <si>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</si>
  <si>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</si>
  <si>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</si>
  <si>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</si>
  <si>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</si>
  <si>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</si>
  <si>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</si>
  <si>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</si>
  <si>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</si>
  <si>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</si>
  <si>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</si>
  <si>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</si>
  <si>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</si>
  <si>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</si>
  <si>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</si>
  <si>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</si>
  <si>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</si>
  <si>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</si>
  <si>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</si>
  <si>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</si>
  <si>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</si>
  <si>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</si>
  <si>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</si>
  <si>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</si>
  <si>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</si>
  <si>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</si>
  <si>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</si>
  <si>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</si>
  <si>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</si>
  <si>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</si>
  <si>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</si>
  <si>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</si>
  <si>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</si>
  <si>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</si>
  <si>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</si>
  <si>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</si>
  <si>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</si>
  <si>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</si>
  <si>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</si>
  <si>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</si>
  <si>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</si>
  <si>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</si>
  <si>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</si>
  <si>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</si>
  <si>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</si>
  <si>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</si>
  <si>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</si>
  <si>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</si>
  <si>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</si>
  <si>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</si>
  <si>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</si>
  <si>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</si>
  <si>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</si>
  <si>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</si>
  <si>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</si>
  <si>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</si>
  <si>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</si>
  <si>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</si>
  <si>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</si>
  <si>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</si>
  <si>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</si>
  <si>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</si>
  <si>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</si>
  <si>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</si>
  <si>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</si>
  <si>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</si>
  <si>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</si>
  <si>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</si>
  <si>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</si>
  <si>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</si>
  <si>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</si>
  <si>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</si>
  <si>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</si>
  <si>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</si>
  <si>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</si>
  <si>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</si>
  <si>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</si>
  <si>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</si>
  <si>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</si>
  <si>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</si>
  <si>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</si>
  <si>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</si>
  <si>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</si>
  <si>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</si>
  <si>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</si>
  <si>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</si>
  <si>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</si>
  <si>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</si>
  <si>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</si>
  <si>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</si>
  <si>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</si>
  <si>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</si>
  <si>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</si>
  <si>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</si>
  <si>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</si>
  <si>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</si>
  <si>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</si>
  <si>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</si>
  <si>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</si>
  <si>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</si>
  <si>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</si>
  <si>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</si>
  <si>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</si>
  <si>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</si>
  <si>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</si>
  <si>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</si>
  <si>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</si>
  <si>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</si>
  <si>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</si>
  <si>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</si>
  <si>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</si>
  <si>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</si>
  <si>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</si>
  <si>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</si>
  <si>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</si>
  <si>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</si>
  <si>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</si>
  <si>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</si>
  <si>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</si>
  <si>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</si>
  <si>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</si>
  <si>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</si>
  <si>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</si>
  <si>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</si>
  <si>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</si>
  <si>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</si>
  <si>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</si>
  <si>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</si>
  <si>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</si>
  <si>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</si>
  <si>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</si>
  <si>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FY22</t>
  </si>
  <si>
    <t>FY23</t>
  </si>
  <si>
    <t>FY23 Research Report - Oklahoma State University - Cash Numbers as of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</si>
</sst>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5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7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H7" activePane="bottomRight" state="frozen"/>
      <selection activeCell="O2" sqref="O2"/>
      <selection pane="topRight" activeCell="O2" sqref="O2"/>
      <selection pane="bottomLeft" activeCell="O2" sqref="O2"/>
      <selection pane="bottomRight" activeCell="O16" sqref="O16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212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211</v>
      </c>
      <c r="L4" s="19" t="s">
        <v>210</v>
      </c>
      <c r="M4" s="4"/>
      <c r="N4" s="4"/>
      <c r="O4" s="11" t="s">
        <v>25</v>
      </c>
      <c r="P4" s="19" t="str">
        <f>K4</f>
        <v>FY23</v>
      </c>
      <c r="Q4" s="19" t="str">
        <f>L4</f>
        <v>FY22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3721731</v>
      </c>
      <c r="C8" s="2">
        <f>Research!C8+Instruction!C8+Extension!C8</f>
        <v>15837059</v>
      </c>
      <c r="D8" s="2">
        <f>Research!D8+Instruction!D8+Extension!D8</f>
        <v>2428555</v>
      </c>
      <c r="E8" s="2">
        <f>Research!E8+Instruction!E8+Extension!E8</f>
        <v>4146773</v>
      </c>
      <c r="F8" s="2">
        <f>Research!F8+Instruction!F8+Extension!F8</f>
        <v>1117414</v>
      </c>
      <c r="G8" s="2">
        <f>Research!G8+Instruction!G8+Extension!G8</f>
        <v>5207636</v>
      </c>
      <c r="H8" s="2">
        <f>Research!H8+Instruction!H8+Extension!H8</f>
        <v>3549020</v>
      </c>
      <c r="I8" s="2">
        <f>Research!I8+Instruction!I8+Extension!I8</f>
        <v>255873</v>
      </c>
      <c r="J8" s="2">
        <f>Research!J8+Instruction!J8+Extension!J8</f>
        <v>34921</v>
      </c>
      <c r="K8" s="2">
        <f>Research!K8+Instruction!K8+Extension!K8</f>
        <v>36298982.890000001</v>
      </c>
      <c r="L8" s="2">
        <v>31167711.390000001</v>
      </c>
      <c r="M8" s="2">
        <f>Research!M8+Instruction!M8+Extension!M8</f>
        <v>195275</v>
      </c>
      <c r="N8" s="2">
        <f>Research!N8+Instruction!N8+Extension!N8</f>
        <v>175037</v>
      </c>
      <c r="O8" s="2">
        <f>Research!O8+Instruction!O8+Extension!O8</f>
        <v>2612574</v>
      </c>
      <c r="P8" s="2">
        <f>Research!P8+Instruction!P8+Extension!P8</f>
        <v>39281869.200000003</v>
      </c>
      <c r="Q8" s="2">
        <v>34314666.789999999</v>
      </c>
    </row>
    <row r="9" spans="1:17" ht="11.25" customHeight="1">
      <c r="A9" s="2" t="s">
        <v>16</v>
      </c>
      <c r="B9" s="2">
        <f>Research!B9+Instruction!B9+Extension!B9</f>
        <v>2134284.2599999998</v>
      </c>
      <c r="C9" s="2">
        <f>Research!C9+Instruction!C9+Extension!C9</f>
        <v>8536534.4600000009</v>
      </c>
      <c r="D9" s="2">
        <f>Research!D9+Instruction!D9+Extension!D9</f>
        <v>1435305.3800000001</v>
      </c>
      <c r="E9" s="2">
        <f>Research!E9+Instruction!E9+Extension!E9</f>
        <v>2763264.84</v>
      </c>
      <c r="F9" s="2">
        <f>Research!F9+Instruction!F9+Extension!F9</f>
        <v>654453.63</v>
      </c>
      <c r="G9" s="2">
        <f>Research!G9+Instruction!G9+Extension!G9</f>
        <v>3350923.33</v>
      </c>
      <c r="H9" s="2">
        <f>Research!H9+Instruction!H9+Extension!H9</f>
        <v>2231876.2999999998</v>
      </c>
      <c r="I9" s="2">
        <f>Research!I9+Instruction!I9+Extension!I9</f>
        <v>165868.62</v>
      </c>
      <c r="J9" s="2">
        <f>Research!J9+Instruction!J9+Extension!J9</f>
        <v>0</v>
      </c>
      <c r="K9" s="2">
        <f>Research!K9+Instruction!K9+Extension!K9</f>
        <v>21272510.82</v>
      </c>
      <c r="L9" s="2">
        <v>18536514.479999997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1396913.25</v>
      </c>
      <c r="P9" s="2">
        <f>Research!P9+Instruction!P9+Extension!P9</f>
        <v>22669424.07</v>
      </c>
      <c r="Q9" s="2">
        <v>20228261.449999996</v>
      </c>
    </row>
    <row r="10" spans="1:17" ht="11.25" customHeight="1">
      <c r="A10" s="2" t="s">
        <v>17</v>
      </c>
      <c r="B10" s="2">
        <f>Research!B10+Instruction!B10+Extension!B10</f>
        <v>54497.61</v>
      </c>
      <c r="C10" s="2">
        <f>Research!C10+Instruction!C10+Extension!C10</f>
        <v>276586.23999999999</v>
      </c>
      <c r="D10" s="2">
        <f>Research!D10+Instruction!D10+Extension!D10</f>
        <v>32026.6</v>
      </c>
      <c r="E10" s="2">
        <f>Research!E10+Instruction!E10+Extension!E10</f>
        <v>6013.24</v>
      </c>
      <c r="F10" s="2">
        <f>Research!F10+Instruction!F10+Extension!F10</f>
        <v>5619.46</v>
      </c>
      <c r="G10" s="2">
        <f>Research!G10+Instruction!G10+Extension!G10</f>
        <v>104678.57</v>
      </c>
      <c r="H10" s="2">
        <f>Research!H10+Instruction!H10+Extension!H10</f>
        <v>41307.64</v>
      </c>
      <c r="I10" s="2">
        <f>Research!I10+Instruction!I10+Extension!I10</f>
        <v>4701.8</v>
      </c>
      <c r="J10" s="2">
        <f>Research!J10+Instruction!J10+Extension!J10</f>
        <v>0</v>
      </c>
      <c r="K10" s="2">
        <f>Research!K10+Instruction!K10+Extension!K10</f>
        <v>525431.15999999992</v>
      </c>
      <c r="L10" s="2">
        <v>327982.44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197711.08</v>
      </c>
      <c r="P10" s="2">
        <f>Research!P10+Instruction!P10+Extension!P10</f>
        <v>723142.24</v>
      </c>
      <c r="Q10" s="2">
        <v>477395.33999999997</v>
      </c>
    </row>
    <row r="11" spans="1:17" ht="11.25" customHeight="1">
      <c r="A11" s="2" t="s">
        <v>18</v>
      </c>
      <c r="B11" s="2">
        <f>Research!B11+Instruction!B11+Extension!B11</f>
        <v>13597.26</v>
      </c>
      <c r="C11" s="2">
        <f>Research!C11+Instruction!C11+Extension!C11</f>
        <v>1270178.72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1283775.98</v>
      </c>
      <c r="L11" s="2">
        <v>961135.03999999992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1283775.98</v>
      </c>
      <c r="Q11" s="2">
        <v>961135.03999999992</v>
      </c>
    </row>
    <row r="12" spans="1:17" ht="11.25" customHeight="1">
      <c r="A12" s="2" t="s">
        <v>73</v>
      </c>
      <c r="B12" s="2">
        <f>Research!B12+Instruction!B12+Extension!B12</f>
        <v>926113.35</v>
      </c>
      <c r="C12" s="2">
        <f>Research!C12+Instruction!C12+Extension!C12</f>
        <v>3505463.83</v>
      </c>
      <c r="D12" s="2">
        <f>Research!D12+Instruction!D12+Extension!D12</f>
        <v>686786.61</v>
      </c>
      <c r="E12" s="2">
        <f>Research!E12+Instruction!E12+Extension!E12</f>
        <v>1365257.9000000001</v>
      </c>
      <c r="F12" s="2">
        <f>Research!F12+Instruction!F12+Extension!F12</f>
        <v>258641.12</v>
      </c>
      <c r="G12" s="2">
        <f>Research!G12+Instruction!G12+Extension!G12</f>
        <v>1385039.1600000001</v>
      </c>
      <c r="H12" s="2">
        <f>Research!H12+Instruction!H12+Extension!H12</f>
        <v>962697.38000000012</v>
      </c>
      <c r="I12" s="2">
        <f>Research!I12+Instruction!I12+Extension!I12</f>
        <v>81898.84</v>
      </c>
      <c r="J12" s="2">
        <f>Research!J12+Instruction!J12+Extension!J12</f>
        <v>0</v>
      </c>
      <c r="K12" s="2">
        <f>Research!K12+Instruction!K12+Extension!K12</f>
        <v>9171898.1899999995</v>
      </c>
      <c r="L12" s="2">
        <v>7913329.4000000004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329238.78000000003</v>
      </c>
      <c r="P12" s="2">
        <f>Research!P12+Instruction!P12+Extension!P12</f>
        <v>9501136.9699999988</v>
      </c>
      <c r="Q12" s="2">
        <v>8327592.79</v>
      </c>
    </row>
    <row r="13" spans="1:17">
      <c r="A13" s="10" t="s">
        <v>30</v>
      </c>
      <c r="B13" s="2">
        <f>Research!B13+Instruction!B13+Extension!B13</f>
        <v>26872.09</v>
      </c>
      <c r="C13" s="2">
        <f>Research!C13+Instruction!C13+Extension!C13</f>
        <v>117204.33</v>
      </c>
      <c r="D13" s="2">
        <f>Research!D13+Instruction!D13+Extension!D13</f>
        <v>15885.19</v>
      </c>
      <c r="E13" s="2">
        <f>Research!E13+Instruction!E13+Extension!E13</f>
        <v>2982.57</v>
      </c>
      <c r="F13" s="2">
        <f>Research!F13+Instruction!F13+Extension!F13</f>
        <v>2787.25</v>
      </c>
      <c r="G13" s="2">
        <f>Research!G13+Instruction!G13+Extension!G13</f>
        <v>51971.4</v>
      </c>
      <c r="H13" s="2">
        <f>Research!H13+Instruction!H13+Extension!H13</f>
        <v>20488.59</v>
      </c>
      <c r="I13" s="2">
        <f>Research!I13+Instruction!I13+Extension!I13</f>
        <v>2332.09</v>
      </c>
      <c r="J13" s="2">
        <f>Research!J13+Instruction!J13+Extension!J13</f>
        <v>0</v>
      </c>
      <c r="K13" s="2">
        <f>Research!K13+Instruction!K13+Extension!K13</f>
        <v>240523.51</v>
      </c>
      <c r="L13" s="2">
        <v>152844.69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66035.5</v>
      </c>
      <c r="P13" s="2">
        <f>Research!P13+Instruction!P13+Extension!P13</f>
        <v>306559.00999999995</v>
      </c>
      <c r="Q13" s="2">
        <v>202748.6</v>
      </c>
    </row>
    <row r="14" spans="1:17">
      <c r="A14" s="2" t="s">
        <v>74</v>
      </c>
      <c r="B14" s="2">
        <f>Research!B14+Instruction!B14+Extension!B14</f>
        <v>6744.24</v>
      </c>
      <c r="C14" s="2">
        <f>Research!C14+Instruction!C14+Extension!C14</f>
        <v>615770.23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622514.47</v>
      </c>
      <c r="L14" s="2">
        <v>466673.94999999995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622514.47</v>
      </c>
      <c r="Q14" s="2">
        <v>466673.94999999995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845456.83000000007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1699.32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847156.15</v>
      </c>
      <c r="L15" s="2">
        <v>800786.79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847156.15</v>
      </c>
      <c r="Q15" s="2">
        <v>800786.79</v>
      </c>
    </row>
    <row r="16" spans="1:17">
      <c r="A16" s="2" t="s">
        <v>66</v>
      </c>
      <c r="B16" s="2">
        <f>Research!B16+Instruction!B16+Extension!B16</f>
        <v>559621.6</v>
      </c>
      <c r="C16" s="2">
        <f>Research!C16+Instruction!C16+Extension!C16</f>
        <v>669864.12999999989</v>
      </c>
      <c r="D16" s="2">
        <f>Research!D16+Instruction!D16+Extension!D16</f>
        <v>258551.52000000002</v>
      </c>
      <c r="E16" s="2">
        <f>Research!E16+Instruction!E16+Extension!E16</f>
        <v>9255.02</v>
      </c>
      <c r="F16" s="2">
        <f>Research!F16+Instruction!F16+Extension!F16</f>
        <v>195912.82</v>
      </c>
      <c r="G16" s="2">
        <f>Research!G16+Instruction!G16+Extension!G16</f>
        <v>315024.05000000005</v>
      </c>
      <c r="H16" s="2">
        <f>Research!H16+Instruction!H16+Extension!H16</f>
        <v>290950.23</v>
      </c>
      <c r="I16" s="2">
        <f>Research!I16+Instruction!I16+Extension!I16</f>
        <v>1072.45</v>
      </c>
      <c r="J16" s="2">
        <f>Research!J16+Instruction!J16+Extension!J16</f>
        <v>34920.79</v>
      </c>
      <c r="K16" s="2">
        <f>Research!K16+Instruction!K16+Extension!K16</f>
        <v>2335172.6100000003</v>
      </c>
      <c r="L16" s="2">
        <v>2008444.38</v>
      </c>
      <c r="M16" s="2">
        <f>Research!M16+Instruction!M16+Extension!M16</f>
        <v>195275.56</v>
      </c>
      <c r="N16" s="2">
        <f>Research!N16+Instruction!N16+Extension!N16</f>
        <v>175036.88</v>
      </c>
      <c r="O16" s="2">
        <f>Research!O16+Instruction!O16+Extension!O16</f>
        <v>622675.38</v>
      </c>
      <c r="P16" s="2">
        <f>Research!P16+Instruction!P16+Extension!P16</f>
        <v>3328160.43</v>
      </c>
      <c r="Q16" s="2">
        <v>2850072.91</v>
      </c>
    </row>
    <row r="18" spans="1:17">
      <c r="A18" s="1" t="s">
        <v>22</v>
      </c>
      <c r="B18" s="2">
        <f>Research!B18+Instruction!B18+Extension!B18</f>
        <v>42527.58</v>
      </c>
      <c r="C18" s="2">
        <f>Research!C18+Instruction!C18+Extension!C18</f>
        <v>652456.94999999995</v>
      </c>
      <c r="D18" s="2">
        <f>Research!D18+Instruction!D18+Extension!D18</f>
        <v>176246.97999999998</v>
      </c>
      <c r="E18" s="2">
        <f>Research!E18+Instruction!E18+Extension!E18</f>
        <v>21771.82</v>
      </c>
      <c r="F18" s="2">
        <f>Research!F18+Instruction!F18+Extension!F18</f>
        <v>112059.36</v>
      </c>
      <c r="G18" s="2">
        <f>Research!G18+Instruction!G18+Extension!G18</f>
        <v>657144.11</v>
      </c>
      <c r="H18" s="2">
        <f>Research!H18+Instruction!H18+Extension!H18</f>
        <v>343613.79000000004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2005820.59</v>
      </c>
      <c r="L18" s="2">
        <v>1952235.3900000001</v>
      </c>
      <c r="M18" s="2">
        <f>Research!M18+Instruction!M18+Extension!M18</f>
        <v>0</v>
      </c>
      <c r="N18" s="2">
        <f>Research!N18+Instruction!N18+Extension!N18</f>
        <v>221066.89</v>
      </c>
      <c r="O18" s="2">
        <f>Research!O18+Instruction!O18+Extension!O18</f>
        <v>610195.69999999995</v>
      </c>
      <c r="P18" s="2">
        <f>Research!P18+Instruction!P18+Extension!P18</f>
        <v>2837083.18</v>
      </c>
      <c r="Q18" s="2">
        <v>2433129.0699999994</v>
      </c>
    </row>
    <row r="19" spans="1:17">
      <c r="A19" s="2" t="s">
        <v>19</v>
      </c>
      <c r="B19" s="2">
        <f>Research!B19+Instruction!B19+Extension!B19</f>
        <v>38823.199999999997</v>
      </c>
      <c r="C19" s="2">
        <f>Research!C19+Instruction!C19+Extension!C19</f>
        <v>593080.03</v>
      </c>
      <c r="D19" s="2">
        <f>Research!D19+Instruction!D19+Extension!D19</f>
        <v>156456.90999999997</v>
      </c>
      <c r="E19" s="2">
        <f>Research!E19+Instruction!E19+Extension!E19</f>
        <v>16012.55</v>
      </c>
      <c r="F19" s="2">
        <f>Research!F19+Instruction!F19+Extension!F19</f>
        <v>104376.93999999999</v>
      </c>
      <c r="G19" s="2">
        <f>Research!G19+Instruction!G19+Extension!G19</f>
        <v>517377.15</v>
      </c>
      <c r="H19" s="2">
        <f>Research!H19+Instruction!H19+Extension!H19</f>
        <v>328802.95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1754929.7300000002</v>
      </c>
      <c r="L19" s="2">
        <v>1779248.36</v>
      </c>
      <c r="M19" s="2">
        <f>Research!M19+Instruction!M19+Extension!M19</f>
        <v>0</v>
      </c>
      <c r="N19" s="2">
        <f>Research!N19+Instruction!N19+Extension!N19</f>
        <v>221066.89</v>
      </c>
      <c r="O19" s="2">
        <f>Research!O19+Instruction!O19+Extension!O19</f>
        <v>607843.30000000005</v>
      </c>
      <c r="P19" s="2">
        <f>Research!P19+Instruction!P19+Extension!P19</f>
        <v>2583839.92</v>
      </c>
      <c r="Q19" s="2">
        <v>2250537.89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v>0</v>
      </c>
    </row>
    <row r="21" spans="1:17">
      <c r="A21" s="10" t="s">
        <v>31</v>
      </c>
      <c r="B21" s="2">
        <f>Research!B21+Instruction!B21+Extension!B21</f>
        <v>3704.38</v>
      </c>
      <c r="C21" s="2">
        <f>Research!C21+Instruction!C21+Extension!C21</f>
        <v>59376.920000000006</v>
      </c>
      <c r="D21" s="2">
        <f>Research!D21+Instruction!D21+Extension!D21</f>
        <v>19790.07</v>
      </c>
      <c r="E21" s="2">
        <f>Research!E21+Instruction!E21+Extension!E21</f>
        <v>5759.27</v>
      </c>
      <c r="F21" s="2">
        <f>Research!F21+Instruction!F21+Extension!F21</f>
        <v>7682.42</v>
      </c>
      <c r="G21" s="2">
        <f>Research!G21+Instruction!G21+Extension!G21</f>
        <v>139766.96</v>
      </c>
      <c r="H21" s="2">
        <f>Research!H21+Instruction!H21+Extension!H21</f>
        <v>14810.84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250890.86000000004</v>
      </c>
      <c r="L21" s="2">
        <v>172987.03000000003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2352.4</v>
      </c>
      <c r="P21" s="2">
        <f>Research!P21+Instruction!P21+Extension!P21</f>
        <v>253243.26</v>
      </c>
      <c r="Q21" s="2">
        <v>182591.18</v>
      </c>
    </row>
    <row r="23" spans="1:17">
      <c r="A23" s="1" t="s">
        <v>20</v>
      </c>
      <c r="B23" s="2">
        <f>Research!B23+Instruction!B23+Extension!B23</f>
        <v>1995366.3999999999</v>
      </c>
      <c r="C23" s="2">
        <f>Research!C23+Instruction!C23+Extension!C23</f>
        <v>3308415.84</v>
      </c>
      <c r="D23" s="2">
        <f>Research!D23+Instruction!D23+Extension!D23</f>
        <v>3810931.95</v>
      </c>
      <c r="E23" s="2">
        <f>Research!E23+Instruction!E23+Extension!E23</f>
        <v>104348.11</v>
      </c>
      <c r="F23" s="2">
        <f>Research!F23+Instruction!F23+Extension!F23</f>
        <v>1734975.06</v>
      </c>
      <c r="G23" s="2">
        <f>Research!G23+Instruction!G23+Extension!G23</f>
        <v>5125570.2</v>
      </c>
      <c r="H23" s="2">
        <f>Research!H23+Instruction!H23+Extension!H23</f>
        <v>1064857.76</v>
      </c>
      <c r="I23" s="2">
        <f>Research!I23+Instruction!I23+Extension!I23</f>
        <v>2784.24</v>
      </c>
      <c r="J23" s="2">
        <f>Research!J23+Instruction!J23+Extension!J23</f>
        <v>223718.90000000002</v>
      </c>
      <c r="K23" s="2">
        <f>Research!K23+Instruction!K23+Extension!K23</f>
        <v>17370968.459999997</v>
      </c>
      <c r="L23" s="2">
        <v>13959314.24</v>
      </c>
      <c r="M23" s="2">
        <f>Research!M23+Instruction!M23+Extension!M23</f>
        <v>390584.62999999995</v>
      </c>
      <c r="N23" s="2">
        <f>Research!N23+Instruction!N23+Extension!N23</f>
        <v>600918.59</v>
      </c>
      <c r="O23" s="2">
        <f>Research!O23+Instruction!O23+Extension!O23</f>
        <v>3995408.39</v>
      </c>
      <c r="P23" s="2">
        <f>Research!P23+Instruction!P23+Extension!P23</f>
        <v>22357880.07</v>
      </c>
      <c r="Q23" s="2">
        <v>18379855.100000001</v>
      </c>
    </row>
    <row r="24" spans="1:17">
      <c r="A24" s="2" t="s">
        <v>19</v>
      </c>
      <c r="B24" s="2">
        <f>Research!B24+Instruction!B24+Extension!B24</f>
        <v>1873577.48</v>
      </c>
      <c r="C24" s="2">
        <f>Research!C24+Instruction!C24+Extension!C24</f>
        <v>2764289.02</v>
      </c>
      <c r="D24" s="2">
        <f>Research!D24+Instruction!D24+Extension!D24</f>
        <v>2870437.54</v>
      </c>
      <c r="E24" s="2">
        <f>Research!E24+Instruction!E24+Extension!E24</f>
        <v>78938.75</v>
      </c>
      <c r="F24" s="2">
        <f>Research!F24+Instruction!F24+Extension!F24</f>
        <v>1380320.9500000002</v>
      </c>
      <c r="G24" s="2">
        <f>Research!G24+Instruction!G24+Extension!G24</f>
        <v>3783605.05</v>
      </c>
      <c r="H24" s="2">
        <f>Research!H24+Instruction!H24+Extension!H24</f>
        <v>814707.53999999992</v>
      </c>
      <c r="I24" s="2">
        <f>Research!I24+Instruction!I24+Extension!I24</f>
        <v>2578</v>
      </c>
      <c r="J24" s="2">
        <f>Research!J24+Instruction!J24+Extension!J24</f>
        <v>0</v>
      </c>
      <c r="K24" s="2">
        <f>Research!K24+Instruction!K24+Extension!K24</f>
        <v>13568454.33</v>
      </c>
      <c r="L24" s="2">
        <v>11185764.529999999</v>
      </c>
      <c r="M24" s="2">
        <f>Research!M24+Instruction!M24+Extension!M24</f>
        <v>374810.33999999997</v>
      </c>
      <c r="N24" s="2">
        <f>Research!N24+Instruction!N24+Extension!N24</f>
        <v>582146.37</v>
      </c>
      <c r="O24" s="2">
        <f>Research!O24+Instruction!O24+Extension!O24</f>
        <v>3440657.54</v>
      </c>
      <c r="P24" s="2">
        <f>Research!P24+Instruction!P24+Extension!P24</f>
        <v>17966068.579999998</v>
      </c>
      <c r="Q24" s="2">
        <v>15033352.41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176652.2</v>
      </c>
      <c r="K25" s="2">
        <f>Research!K25+Instruction!K25+Extension!K25</f>
        <v>176652.2</v>
      </c>
      <c r="L25" s="2">
        <v>0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176652.2</v>
      </c>
      <c r="Q25" s="2">
        <v>0</v>
      </c>
    </row>
    <row r="26" spans="1:17">
      <c r="A26" s="10" t="s">
        <v>31</v>
      </c>
      <c r="B26" s="2">
        <f>Research!B26+Instruction!B26+Extension!B26</f>
        <v>121788.92</v>
      </c>
      <c r="C26" s="2">
        <f>Research!C26+Instruction!C26+Extension!C26</f>
        <v>544126.82000000007</v>
      </c>
      <c r="D26" s="2">
        <f>Research!D26+Instruction!D26+Extension!D26</f>
        <v>940494.41</v>
      </c>
      <c r="E26" s="2">
        <f>Research!E26+Instruction!E26+Extension!E26</f>
        <v>25409.360000000001</v>
      </c>
      <c r="F26" s="2">
        <f>Research!F26+Instruction!F26+Extension!F26</f>
        <v>354654.11</v>
      </c>
      <c r="G26" s="2">
        <f>Research!G26+Instruction!G26+Extension!G26</f>
        <v>1341965.1499999999</v>
      </c>
      <c r="H26" s="2">
        <f>Research!H26+Instruction!H26+Extension!H26</f>
        <v>250150.22</v>
      </c>
      <c r="I26" s="2">
        <f>Research!I26+Instruction!I26+Extension!I26</f>
        <v>206.24</v>
      </c>
      <c r="J26" s="2">
        <f>Research!J26+Instruction!J26+Extension!J26</f>
        <v>47066.7</v>
      </c>
      <c r="K26" s="2">
        <f>Research!K26+Instruction!K26+Extension!K26</f>
        <v>3625861.93</v>
      </c>
      <c r="L26" s="2">
        <v>2773549.71</v>
      </c>
      <c r="M26" s="2">
        <f>Research!M26+Instruction!M26+Extension!M26</f>
        <v>15774.29</v>
      </c>
      <c r="N26" s="2">
        <f>Research!N26+Instruction!N26+Extension!N26</f>
        <v>18772.22</v>
      </c>
      <c r="O26" s="2">
        <f>Research!O26+Instruction!O26+Extension!O26</f>
        <v>554750.85</v>
      </c>
      <c r="P26" s="2">
        <f>Research!P26+Instruction!P26+Extension!P26</f>
        <v>4215159.29</v>
      </c>
      <c r="Q26" s="2">
        <v>3346502.6900000004</v>
      </c>
    </row>
    <row r="28" spans="1:17">
      <c r="A28" s="1" t="s">
        <v>21</v>
      </c>
      <c r="B28" s="2">
        <f>Research!B28+Instruction!B28+Extension!B28</f>
        <v>289208.88</v>
      </c>
      <c r="C28" s="2">
        <f>Research!C28+Instruction!C28+Extension!C28</f>
        <v>249767.60000000003</v>
      </c>
      <c r="D28" s="2">
        <f>Research!D28+Instruction!D28+Extension!D28</f>
        <v>256445.59999999998</v>
      </c>
      <c r="E28" s="2">
        <f>Research!E28+Instruction!E28+Extension!E28</f>
        <v>10233.74</v>
      </c>
      <c r="F28" s="2">
        <f>Research!F28+Instruction!F28+Extension!F28</f>
        <v>273289.02</v>
      </c>
      <c r="G28" s="2">
        <f>Research!G28+Instruction!G28+Extension!G28</f>
        <v>286115.75</v>
      </c>
      <c r="H28" s="2">
        <f>Research!H28+Instruction!H28+Extension!H28</f>
        <v>137021.15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1502081.7399999998</v>
      </c>
      <c r="L28" s="2">
        <v>1157667.48</v>
      </c>
      <c r="M28" s="2">
        <f>Research!M28+Instruction!M28+Extension!M28</f>
        <v>13007.59</v>
      </c>
      <c r="N28" s="2">
        <f>Research!N28+Instruction!N28+Extension!N28</f>
        <v>148202.36000000002</v>
      </c>
      <c r="O28" s="2">
        <f>Research!O28+Instruction!O28+Extension!O28</f>
        <v>282033.74</v>
      </c>
      <c r="P28" s="2">
        <f>Research!P28+Instruction!P28+Extension!P28</f>
        <v>1945325.43</v>
      </c>
      <c r="Q28" s="2">
        <v>1516508.59</v>
      </c>
    </row>
    <row r="29" spans="1:17">
      <c r="A29" s="2" t="s">
        <v>19</v>
      </c>
      <c r="B29" s="2">
        <f>Research!B29+Instruction!B29+Extension!B29</f>
        <v>276372.45</v>
      </c>
      <c r="C29" s="2">
        <f>Research!C29+Instruction!C29+Extension!C29</f>
        <v>245060.66</v>
      </c>
      <c r="D29" s="2">
        <f>Research!D29+Instruction!D29+Extension!D29</f>
        <v>210019.41999999998</v>
      </c>
      <c r="E29" s="2">
        <f>Research!E29+Instruction!E29+Extension!E29</f>
        <v>10233.74</v>
      </c>
      <c r="F29" s="2">
        <f>Research!F29+Instruction!F29+Extension!F29</f>
        <v>238234.1</v>
      </c>
      <c r="G29" s="2">
        <f>Research!G29+Instruction!G29+Extension!G29</f>
        <v>274991.23</v>
      </c>
      <c r="H29" s="2">
        <f>Research!H29+Instruction!H29+Extension!H29</f>
        <v>137021.15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1391932.75</v>
      </c>
      <c r="L29" s="2">
        <v>1081106.43</v>
      </c>
      <c r="M29" s="2">
        <f>Research!M29+Instruction!M29+Extension!M29</f>
        <v>13007.59</v>
      </c>
      <c r="N29" s="2">
        <f>Research!N29+Instruction!N29+Extension!N29</f>
        <v>148202.36000000002</v>
      </c>
      <c r="O29" s="2">
        <f>Research!O29+Instruction!O29+Extension!O29</f>
        <v>276896.46999999997</v>
      </c>
      <c r="P29" s="2">
        <f>Research!P29+Instruction!P29+Extension!P29</f>
        <v>1830039.17</v>
      </c>
      <c r="Q29" s="2">
        <v>1436713.9000000001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v>0</v>
      </c>
    </row>
    <row r="31" spans="1:17">
      <c r="A31" s="10" t="s">
        <v>31</v>
      </c>
      <c r="B31" s="2">
        <f>Research!B31+Instruction!B31+Extension!B31</f>
        <v>12836.43</v>
      </c>
      <c r="C31" s="2">
        <f>Research!C31+Instruction!C31+Extension!C31</f>
        <v>4706.9399999999996</v>
      </c>
      <c r="D31" s="2">
        <f>Research!D31+Instruction!D31+Extension!D31</f>
        <v>46426.18</v>
      </c>
      <c r="E31" s="2">
        <f>Research!E31+Instruction!E31+Extension!E31</f>
        <v>0</v>
      </c>
      <c r="F31" s="2">
        <f>Research!F31+Instruction!F31+Extension!F31</f>
        <v>35054.92</v>
      </c>
      <c r="G31" s="2">
        <f>Research!G31+Instruction!G31+Extension!G31</f>
        <v>11124.52</v>
      </c>
      <c r="H31" s="2">
        <f>Research!H31+Instruction!H31+Extension!H31</f>
        <v>0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110148.98999999999</v>
      </c>
      <c r="L31" s="2">
        <v>76561.05</v>
      </c>
      <c r="M31" s="2">
        <f>Research!M31+Instruction!M31+Extension!M31</f>
        <v>0</v>
      </c>
      <c r="N31" s="2">
        <f>Research!N31+Instruction!N31+Extension!N31</f>
        <v>0</v>
      </c>
      <c r="O31" s="2">
        <f>Research!O31+Instruction!O31+Extension!O31</f>
        <v>5137.2700000000004</v>
      </c>
      <c r="P31" s="2">
        <f>Research!P31+Instruction!P31+Extension!P31</f>
        <v>115286.26</v>
      </c>
      <c r="Q31" s="2">
        <v>79794.69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2353068.15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3426.04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1386736.9</v>
      </c>
      <c r="L33" s="2">
        <v>2116657.48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1386736.9</v>
      </c>
      <c r="Q33" s="2">
        <v>2116657.48</v>
      </c>
    </row>
    <row r="34" spans="1:17">
      <c r="A34" s="1"/>
    </row>
    <row r="35" spans="1:17" s="17" customFormat="1">
      <c r="A35" s="16" t="s">
        <v>62</v>
      </c>
      <c r="B35" s="18">
        <f t="shared" ref="B35:K35" si="0">IFERROR(((B21+B26+B31)/(B19+B20+B24+B25+B29+B30)),0)</f>
        <v>6.3199665650135253E-2</v>
      </c>
      <c r="C35" s="18">
        <f t="shared" si="0"/>
        <v>0.16883346212465034</v>
      </c>
      <c r="D35" s="18">
        <f t="shared" si="0"/>
        <v>0.31100940600560373</v>
      </c>
      <c r="E35" s="18">
        <f t="shared" si="0"/>
        <v>0.29632189140204729</v>
      </c>
      <c r="F35" s="18">
        <f t="shared" si="0"/>
        <v>0.23064836703159705</v>
      </c>
      <c r="G35" s="18">
        <f t="shared" si="0"/>
        <v>0.32623804592326927</v>
      </c>
      <c r="H35" s="18">
        <f t="shared" si="0"/>
        <v>0.20691488731976979</v>
      </c>
      <c r="I35" s="18">
        <f t="shared" si="0"/>
        <v>0.08</v>
      </c>
      <c r="J35" s="18">
        <f t="shared" si="0"/>
        <v>0.26643710069843451</v>
      </c>
      <c r="K35" s="18">
        <f t="shared" si="0"/>
        <v>0.23602350783616555</v>
      </c>
      <c r="L35" s="17">
        <v>0.21522654913627776</v>
      </c>
      <c r="M35" s="18">
        <f t="shared" ref="M35:P35" si="1">IFERROR(((M21+M26+M31)/(M19+M20+M24+M25+M29+M30)),0)</f>
        <v>4.0674473199318044E-2</v>
      </c>
      <c r="N35" s="18">
        <f t="shared" si="1"/>
        <v>1.9730830149708917E-2</v>
      </c>
      <c r="O35" s="18">
        <f t="shared" si="1"/>
        <v>0.12998586712488616</v>
      </c>
      <c r="P35" s="18">
        <f t="shared" si="1"/>
        <v>0.20320832201737327</v>
      </c>
      <c r="Q35" s="17">
        <v>0.19277628656878504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P37" si="2">+B33+B28+B23+B18+B8</f>
        <v>6048833.8599999994</v>
      </c>
      <c r="C37" s="6">
        <f t="shared" si="2"/>
        <v>22400767.539999999</v>
      </c>
      <c r="D37" s="6">
        <f t="shared" si="2"/>
        <v>6672179.5300000003</v>
      </c>
      <c r="E37" s="6">
        <f t="shared" si="2"/>
        <v>4283126.67</v>
      </c>
      <c r="F37" s="6">
        <f t="shared" si="2"/>
        <v>3237737.44</v>
      </c>
      <c r="G37" s="6">
        <f t="shared" si="2"/>
        <v>11276466.060000001</v>
      </c>
      <c r="H37" s="6">
        <f t="shared" si="2"/>
        <v>5097938.74</v>
      </c>
      <c r="I37" s="6">
        <f t="shared" si="2"/>
        <v>258657.24</v>
      </c>
      <c r="J37" s="6">
        <f t="shared" si="2"/>
        <v>258639.90000000002</v>
      </c>
      <c r="K37" s="6">
        <f t="shared" si="2"/>
        <v>58564590.579999998</v>
      </c>
      <c r="L37" s="6">
        <v>50353585.980000004</v>
      </c>
      <c r="M37" s="6">
        <f t="shared" si="2"/>
        <v>598867.22</v>
      </c>
      <c r="N37" s="6">
        <f t="shared" si="2"/>
        <v>1145224.8399999999</v>
      </c>
      <c r="O37" s="6">
        <f t="shared" si="2"/>
        <v>7500211.8300000001</v>
      </c>
      <c r="P37" s="6">
        <f t="shared" si="2"/>
        <v>67808894.780000001</v>
      </c>
      <c r="Q37" s="6">
        <v>58760817.030000001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3">B37-B39</f>
        <v>-48850797.989999995</v>
      </c>
      <c r="C41" s="10">
        <f t="shared" si="3"/>
        <v>-81673802.449999988</v>
      </c>
      <c r="D41" s="10">
        <f t="shared" si="3"/>
        <v>-40246457.890000001</v>
      </c>
      <c r="E41" s="10">
        <f t="shared" si="3"/>
        <v>-15109221.619999999</v>
      </c>
      <c r="F41" s="10">
        <f t="shared" si="3"/>
        <v>-17960154.969999999</v>
      </c>
      <c r="G41" s="10">
        <f t="shared" si="3"/>
        <v>-32265547.390000001</v>
      </c>
      <c r="H41" s="10">
        <f t="shared" si="3"/>
        <v>-17508673.909999996</v>
      </c>
      <c r="I41" s="10">
        <f t="shared" si="3"/>
        <v>258657.24</v>
      </c>
      <c r="J41" s="10">
        <f t="shared" si="3"/>
        <v>-10318192.959999999</v>
      </c>
      <c r="K41" s="10">
        <f t="shared" si="3"/>
        <v>-264643948.34000003</v>
      </c>
      <c r="L41" s="10"/>
      <c r="M41" s="10">
        <f t="shared" si="3"/>
        <v>-1140085.5599999998</v>
      </c>
      <c r="N41" s="10">
        <f t="shared" si="3"/>
        <v>-18015907.699999996</v>
      </c>
      <c r="O41" s="10">
        <f t="shared" si="3"/>
        <v>-27311264.289999999</v>
      </c>
      <c r="P41" s="10">
        <f t="shared" si="3"/>
        <v>-311111205.58000004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24737309.000000004</v>
      </c>
      <c r="Q48" s="11" t="s">
        <v>41</v>
      </c>
    </row>
    <row r="49" spans="1:17" hidden="1">
      <c r="N49" s="3"/>
      <c r="P49" s="2">
        <f>Research!P52+Instruction!P52+Extension!P45</f>
        <v>22556599.869999997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47293908.870000005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622514.47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4583688.8099999996</v>
      </c>
    </row>
    <row r="56" spans="1:17" hidden="1">
      <c r="A56" s="7"/>
      <c r="N56" s="10" t="s">
        <v>28</v>
      </c>
      <c r="P56" s="2">
        <f>P16</f>
        <v>3328160.43</v>
      </c>
      <c r="Q56" s="2">
        <f>P14</f>
        <v>622514.47</v>
      </c>
    </row>
    <row r="57" spans="1:17" hidden="1">
      <c r="A57" s="7"/>
      <c r="N57" s="10" t="s">
        <v>29</v>
      </c>
      <c r="P57" s="2">
        <f>Instruction!P60</f>
        <v>210175.12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4583688.8099999996</v>
      </c>
    </row>
    <row r="59" spans="1:17" hidden="1">
      <c r="N59" s="10" t="s">
        <v>30</v>
      </c>
      <c r="Q59" s="2">
        <f>P16</f>
        <v>3328160.43</v>
      </c>
    </row>
    <row r="60" spans="1:17" hidden="1">
      <c r="N60" s="2" t="s">
        <v>47</v>
      </c>
      <c r="Q60" s="2">
        <f>Instruction!P60</f>
        <v>210175.12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56038447.700000003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11770447.079999998</v>
      </c>
    </row>
    <row r="67" spans="14:17" ht="12" hidden="1" thickBot="1">
      <c r="N67" s="2" t="s">
        <v>51</v>
      </c>
      <c r="Q67" s="6">
        <f>SUM(Q54:Q65)</f>
        <v>262760779.38</v>
      </c>
    </row>
    <row r="68" spans="14:17" hidden="1"/>
    <row r="69" spans="14:17" hidden="1">
      <c r="Q69" s="2">
        <f>P64-Q67</f>
        <v>-206722331.68000001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686356.86</v>
      </c>
      <c r="D2" s="26">
        <v>3357494</v>
      </c>
      <c r="E2" s="27">
        <f>D2-C2</f>
        <v>2671137.14</v>
      </c>
    </row>
    <row r="3" spans="1:5">
      <c r="A3" s="20" t="s">
        <v>84</v>
      </c>
      <c r="B3" s="20" t="s">
        <v>6</v>
      </c>
      <c r="C3" s="26">
        <f>Extension!C9</f>
        <v>5075557.16</v>
      </c>
      <c r="D3" s="26">
        <v>28396134</v>
      </c>
      <c r="E3" s="27">
        <f t="shared" ref="E3:E66" si="0">D3-C3</f>
        <v>23320576.84</v>
      </c>
    </row>
    <row r="4" spans="1:5">
      <c r="A4" s="20" t="s">
        <v>84</v>
      </c>
      <c r="B4" s="20" t="s">
        <v>85</v>
      </c>
      <c r="C4" s="26">
        <f>Extension!D9</f>
        <v>32167.85</v>
      </c>
      <c r="D4" s="26">
        <v>184648</v>
      </c>
      <c r="E4" s="27">
        <f t="shared" si="0"/>
        <v>152480.15</v>
      </c>
    </row>
    <row r="5" spans="1:5">
      <c r="A5" s="20" t="s">
        <v>84</v>
      </c>
      <c r="B5" s="20" t="s">
        <v>8</v>
      </c>
      <c r="C5" s="26">
        <f>Extension!E9</f>
        <v>1537.34</v>
      </c>
      <c r="D5" s="26">
        <v>39943</v>
      </c>
      <c r="E5" s="27">
        <f t="shared" si="0"/>
        <v>38405.660000000003</v>
      </c>
    </row>
    <row r="6" spans="1:5">
      <c r="A6" s="20" t="s">
        <v>84</v>
      </c>
      <c r="B6" s="20" t="s">
        <v>9</v>
      </c>
      <c r="C6" s="26">
        <f>Extension!F9</f>
        <v>44199.05</v>
      </c>
      <c r="D6" s="26">
        <v>5077089</v>
      </c>
      <c r="E6" s="27">
        <f t="shared" si="0"/>
        <v>5032889.95</v>
      </c>
    </row>
    <row r="7" spans="1:5">
      <c r="A7" s="20" t="s">
        <v>84</v>
      </c>
      <c r="B7" s="20" t="s">
        <v>10</v>
      </c>
      <c r="C7" s="26">
        <f>Extension!G9</f>
        <v>1555377.48</v>
      </c>
      <c r="D7" s="26">
        <v>2236731</v>
      </c>
      <c r="E7" s="27">
        <f t="shared" si="0"/>
        <v>681353.52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716150.81</v>
      </c>
      <c r="D9" s="26">
        <v>2808095</v>
      </c>
      <c r="E9" s="27">
        <f t="shared" si="0"/>
        <v>2091944.19</v>
      </c>
    </row>
    <row r="10" spans="1:5">
      <c r="A10" s="20" t="s">
        <v>84</v>
      </c>
      <c r="B10" s="20" t="s">
        <v>23</v>
      </c>
      <c r="C10" s="26">
        <f>Extension!I9</f>
        <v>29090.32</v>
      </c>
      <c r="D10" s="26">
        <v>0</v>
      </c>
      <c r="E10" s="27">
        <f t="shared" si="0"/>
        <v>-29090.32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1020052.48</v>
      </c>
      <c r="D14" s="26">
        <v>5849561</v>
      </c>
      <c r="E14" s="27">
        <f t="shared" si="0"/>
        <v>4829508.5199999996</v>
      </c>
    </row>
    <row r="15" spans="1:5">
      <c r="A15" s="20" t="s">
        <v>58</v>
      </c>
      <c r="B15" s="20" t="s">
        <v>76</v>
      </c>
      <c r="C15" s="26">
        <f>Extension!B10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Extension!C10</f>
        <v>169342.8</v>
      </c>
      <c r="D16" s="26">
        <v>389860</v>
      </c>
      <c r="E16" s="27">
        <f t="shared" si="0"/>
        <v>220517.2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29879.3</v>
      </c>
      <c r="D41" s="26">
        <v>109212</v>
      </c>
      <c r="E41" s="27">
        <f t="shared" si="0"/>
        <v>79332.7</v>
      </c>
      <c r="F41" s="20"/>
    </row>
    <row r="42" spans="1:6">
      <c r="A42" s="20" t="s">
        <v>22</v>
      </c>
      <c r="B42" s="20" t="s">
        <v>6</v>
      </c>
      <c r="C42" s="36">
        <f>Extension!C19</f>
        <v>143265.04</v>
      </c>
      <c r="D42" s="36">
        <v>643873</v>
      </c>
      <c r="E42" s="27">
        <f t="shared" si="0"/>
        <v>500607.95999999996</v>
      </c>
      <c r="F42" s="20"/>
    </row>
    <row r="43" spans="1:6">
      <c r="A43" s="20" t="s">
        <v>22</v>
      </c>
      <c r="B43" s="20" t="s">
        <v>85</v>
      </c>
      <c r="C43" s="26">
        <f>Extension!D19</f>
        <v>13308.68</v>
      </c>
      <c r="D43" s="26">
        <v>583</v>
      </c>
      <c r="E43" s="27">
        <f t="shared" si="0"/>
        <v>-12725.68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2484.79</v>
      </c>
      <c r="D45" s="26">
        <v>15943</v>
      </c>
      <c r="E45" s="27">
        <f t="shared" si="0"/>
        <v>13458.21</v>
      </c>
      <c r="F45" s="20"/>
    </row>
    <row r="46" spans="1:6">
      <c r="A46" s="20" t="s">
        <v>22</v>
      </c>
      <c r="B46" s="20" t="s">
        <v>10</v>
      </c>
      <c r="C46" s="36">
        <f>Extension!G19</f>
        <v>0</v>
      </c>
      <c r="D46" s="36">
        <v>84789</v>
      </c>
      <c r="E46" s="27">
        <f t="shared" si="0"/>
        <v>84789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1147.27</v>
      </c>
      <c r="D48" s="26">
        <v>111031</v>
      </c>
      <c r="E48" s="27">
        <f t="shared" si="0"/>
        <v>109883.73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488896.19</v>
      </c>
      <c r="D53" s="26">
        <v>0</v>
      </c>
      <c r="E53" s="27">
        <f t="shared" si="0"/>
        <v>-488896.19</v>
      </c>
    </row>
    <row r="54" spans="1:6">
      <c r="A54" s="20" t="s">
        <v>89</v>
      </c>
      <c r="B54" s="20" t="s">
        <v>76</v>
      </c>
      <c r="C54" s="26">
        <f>Extension!B21</f>
        <v>1254.3800000000001</v>
      </c>
      <c r="D54" s="26">
        <v>-55</v>
      </c>
      <c r="E54" s="27">
        <f t="shared" si="0"/>
        <v>-1309.3800000000001</v>
      </c>
      <c r="F54" s="20"/>
    </row>
    <row r="55" spans="1:6">
      <c r="A55" s="20" t="s">
        <v>89</v>
      </c>
      <c r="B55" s="20" t="s">
        <v>6</v>
      </c>
      <c r="C55" s="26">
        <f>Extension!C21</f>
        <v>8021.4</v>
      </c>
      <c r="D55" s="26">
        <v>56861</v>
      </c>
      <c r="E55" s="27">
        <f t="shared" si="0"/>
        <v>48839.6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1126.72</v>
      </c>
      <c r="D66" s="26">
        <v>0</v>
      </c>
      <c r="E66" s="27">
        <f t="shared" si="0"/>
        <v>-1126.72</v>
      </c>
    </row>
    <row r="67" spans="1:6">
      <c r="A67" s="28" t="s">
        <v>20</v>
      </c>
      <c r="B67" s="28" t="s">
        <v>76</v>
      </c>
      <c r="C67" s="29">
        <f>Extension!B24</f>
        <v>1156831.1599999999</v>
      </c>
      <c r="D67" s="29">
        <v>3683611</v>
      </c>
      <c r="E67" s="30">
        <f t="shared" ref="E67:E130" si="1">D67-C67</f>
        <v>2526779.84</v>
      </c>
      <c r="F67" s="20"/>
    </row>
    <row r="68" spans="1:6">
      <c r="A68" s="20" t="s">
        <v>20</v>
      </c>
      <c r="B68" s="20" t="s">
        <v>6</v>
      </c>
      <c r="C68" s="26">
        <f>Extension!C24</f>
        <v>485952.43</v>
      </c>
      <c r="D68" s="26">
        <v>2119159</v>
      </c>
      <c r="E68" s="27">
        <f t="shared" si="1"/>
        <v>1633206.57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31815.95</v>
      </c>
      <c r="D70" s="26">
        <v>108369</v>
      </c>
      <c r="E70" s="27">
        <f t="shared" si="1"/>
        <v>76553.05</v>
      </c>
    </row>
    <row r="71" spans="1:6">
      <c r="A71" s="28" t="s">
        <v>20</v>
      </c>
      <c r="B71" s="28" t="s">
        <v>9</v>
      </c>
      <c r="C71" s="50">
        <f>Extension!F24</f>
        <v>838904.54</v>
      </c>
      <c r="D71" s="50">
        <v>308524</v>
      </c>
      <c r="E71" s="30">
        <f t="shared" si="1"/>
        <v>-530380.54</v>
      </c>
      <c r="F71" s="20"/>
    </row>
    <row r="72" spans="1:6">
      <c r="A72" s="20" t="s">
        <v>20</v>
      </c>
      <c r="B72" s="20" t="s">
        <v>10</v>
      </c>
      <c r="C72" s="26">
        <f>Extension!G24</f>
        <v>239039.35</v>
      </c>
      <c r="D72" s="26">
        <v>839793</v>
      </c>
      <c r="E72" s="27">
        <f t="shared" si="1"/>
        <v>600753.65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1079.98</v>
      </c>
      <c r="D74" s="26">
        <v>17126</v>
      </c>
      <c r="E74" s="27">
        <f t="shared" si="1"/>
        <v>16046.02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4046.16</v>
      </c>
      <c r="D77" s="26">
        <v>377039</v>
      </c>
      <c r="E77" s="27">
        <f t="shared" si="1"/>
        <v>372992.84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801028.83</v>
      </c>
      <c r="D79" s="26">
        <v>0</v>
      </c>
      <c r="E79" s="27">
        <f t="shared" si="1"/>
        <v>-801028.83</v>
      </c>
    </row>
    <row r="80" spans="1:6">
      <c r="A80" s="20" t="s">
        <v>90</v>
      </c>
      <c r="B80" s="20" t="s">
        <v>76</v>
      </c>
      <c r="C80" s="26">
        <f>Extension!B26</f>
        <v>43774.61</v>
      </c>
      <c r="D80" s="26">
        <v>228142</v>
      </c>
      <c r="E80" s="27">
        <f t="shared" si="1"/>
        <v>184367.39</v>
      </c>
    </row>
    <row r="81" spans="1:5">
      <c r="A81" s="20" t="s">
        <v>90</v>
      </c>
      <c r="B81" s="20" t="s">
        <v>6</v>
      </c>
      <c r="C81" s="26">
        <f>Extension!C26</f>
        <v>110676.17</v>
      </c>
      <c r="D81" s="26">
        <v>495883</v>
      </c>
      <c r="E81" s="27">
        <f t="shared" si="1"/>
        <v>385206.83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12026.44</v>
      </c>
      <c r="D83" s="26">
        <v>31531</v>
      </c>
      <c r="E83" s="27">
        <f t="shared" si="1"/>
        <v>19504.559999999998</v>
      </c>
    </row>
    <row r="84" spans="1:5">
      <c r="A84" s="20" t="s">
        <v>90</v>
      </c>
      <c r="B84" s="20" t="s">
        <v>9</v>
      </c>
      <c r="C84" s="26">
        <f>Extension!F26</f>
        <v>190048.14</v>
      </c>
      <c r="D84" s="26">
        <v>21850</v>
      </c>
      <c r="E84" s="27">
        <f t="shared" si="1"/>
        <v>-168198.14</v>
      </c>
    </row>
    <row r="85" spans="1:5">
      <c r="A85" s="20" t="s">
        <v>90</v>
      </c>
      <c r="B85" s="20" t="s">
        <v>10</v>
      </c>
      <c r="C85" s="26">
        <f>Extension!G26</f>
        <v>55547.94</v>
      </c>
      <c r="D85" s="26">
        <v>155897</v>
      </c>
      <c r="E85" s="27">
        <f t="shared" si="1"/>
        <v>100349.06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408.22</v>
      </c>
      <c r="D87" s="26">
        <v>1713</v>
      </c>
      <c r="E87" s="27">
        <f t="shared" si="1"/>
        <v>1304.78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148674.54</v>
      </c>
      <c r="D92" s="26">
        <v>0</v>
      </c>
      <c r="E92" s="27">
        <f t="shared" si="1"/>
        <v>-148674.54</v>
      </c>
    </row>
    <row r="93" spans="1:5">
      <c r="A93" s="28" t="s">
        <v>21</v>
      </c>
      <c r="B93" s="28" t="s">
        <v>76</v>
      </c>
      <c r="C93" s="50">
        <f>Extension!B29</f>
        <v>229310.88</v>
      </c>
      <c r="D93" s="50">
        <v>1259872</v>
      </c>
      <c r="E93" s="30">
        <f t="shared" si="1"/>
        <v>1030561.12</v>
      </c>
    </row>
    <row r="94" spans="1:5">
      <c r="A94" s="20" t="s">
        <v>21</v>
      </c>
      <c r="B94" s="20" t="s">
        <v>6</v>
      </c>
      <c r="C94" s="26">
        <f>Extension!C29</f>
        <v>54253.68</v>
      </c>
      <c r="D94" s="26">
        <v>524771</v>
      </c>
      <c r="E94" s="27">
        <f t="shared" si="1"/>
        <v>470517.32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105637.25</v>
      </c>
      <c r="D97" s="26">
        <v>40648</v>
      </c>
      <c r="E97" s="27">
        <f t="shared" si="1"/>
        <v>-64989.25</v>
      </c>
    </row>
    <row r="98" spans="1:5">
      <c r="A98" s="20" t="s">
        <v>21</v>
      </c>
      <c r="B98" s="20" t="s">
        <v>10</v>
      </c>
      <c r="C98" s="26">
        <f>Extension!G29</f>
        <v>152979.91</v>
      </c>
      <c r="D98" s="26">
        <v>1567187</v>
      </c>
      <c r="E98" s="27">
        <f t="shared" si="1"/>
        <v>1414207.09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15945.69</v>
      </c>
      <c r="D100" s="26">
        <v>72752</v>
      </c>
      <c r="E100" s="27">
        <f t="shared" si="1"/>
        <v>56806.31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4823.6499999999996</v>
      </c>
      <c r="D103" s="26">
        <v>0</v>
      </c>
      <c r="E103" s="27">
        <f t="shared" si="1"/>
        <v>-4823.6499999999996</v>
      </c>
    </row>
    <row r="104" spans="1:5">
      <c r="A104" s="20" t="s">
        <v>21</v>
      </c>
      <c r="B104" s="20" t="s">
        <v>79</v>
      </c>
      <c r="C104" s="26">
        <f>Extension!N29</f>
        <v>28.89</v>
      </c>
      <c r="D104" s="26">
        <v>0</v>
      </c>
      <c r="E104" s="27">
        <f t="shared" si="1"/>
        <v>-28.89</v>
      </c>
    </row>
    <row r="105" spans="1:5">
      <c r="A105" s="20" t="s">
        <v>21</v>
      </c>
      <c r="B105" s="20" t="s">
        <v>78</v>
      </c>
      <c r="C105" s="26">
        <f>Extension!O29</f>
        <v>18265.490000000002</v>
      </c>
      <c r="D105" s="26">
        <v>0</v>
      </c>
      <c r="E105" s="27">
        <f t="shared" si="1"/>
        <v>-18265.490000000002</v>
      </c>
    </row>
    <row r="106" spans="1:5">
      <c r="A106" s="20" t="s">
        <v>91</v>
      </c>
      <c r="B106" s="20" t="s">
        <v>76</v>
      </c>
      <c r="C106" s="26">
        <f>Extension!B31</f>
        <v>12836.43</v>
      </c>
      <c r="D106" s="26">
        <v>140849</v>
      </c>
      <c r="E106" s="27">
        <f t="shared" si="1"/>
        <v>128012.57</v>
      </c>
    </row>
    <row r="107" spans="1:5">
      <c r="A107" s="20" t="s">
        <v>91</v>
      </c>
      <c r="B107" s="20" t="s">
        <v>6</v>
      </c>
      <c r="C107" s="26">
        <f>Extension!C31</f>
        <v>690.4</v>
      </c>
      <c r="D107" s="26">
        <v>7919</v>
      </c>
      <c r="E107" s="27">
        <f t="shared" si="1"/>
        <v>7228.6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17004.689999999999</v>
      </c>
      <c r="D110" s="26">
        <v>4011</v>
      </c>
      <c r="E110" s="27">
        <f t="shared" si="1"/>
        <v>-12993.689999999999</v>
      </c>
    </row>
    <row r="111" spans="1:5">
      <c r="A111" s="20" t="s">
        <v>91</v>
      </c>
      <c r="B111" s="20" t="s">
        <v>10</v>
      </c>
      <c r="C111" s="26">
        <f>Extension!G31</f>
        <v>11124.52</v>
      </c>
      <c r="D111" s="26">
        <v>96289</v>
      </c>
      <c r="E111" s="27">
        <f t="shared" si="1"/>
        <v>85164.479999999996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5137.2700000000004</v>
      </c>
      <c r="D118" s="26">
        <v>0</v>
      </c>
      <c r="E118" s="27">
        <f t="shared" si="1"/>
        <v>-5137.2700000000004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1386736.9</v>
      </c>
      <c r="D120" s="26">
        <v>7621600</v>
      </c>
      <c r="E120" s="27">
        <f t="shared" si="1"/>
        <v>6234863.0999999996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J17" activePane="bottomRight" state="frozen"/>
      <selection activeCell="O2" sqref="O2"/>
      <selection pane="topRight" activeCell="O2" sqref="O2"/>
      <selection pane="bottomLeft" activeCell="O2" sqref="O2"/>
      <selection pane="bottomRight" activeCell="H29" sqref="H29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FY23 Research Report - Oklahoma State University - Cash Numbers as of August 31,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FY23</v>
      </c>
      <c r="L4" s="19" t="s">
        <v>211</v>
      </c>
      <c r="M4" s="11"/>
      <c r="N4" s="11"/>
      <c r="O4" s="11" t="s">
        <v>25</v>
      </c>
      <c r="P4" s="19" t="str">
        <f>'Sponsored Programs'!P4</f>
        <v>FY23</v>
      </c>
      <c r="Q4" s="19" t="s">
        <v>211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C8" si="0">ROUND(SUM(B9:B16),0)</f>
        <v>2251850</v>
      </c>
      <c r="C8" s="10">
        <f t="shared" si="0"/>
        <v>8180646</v>
      </c>
      <c r="D8" s="10">
        <f t="shared" ref="D8:J8" si="1">ROUND(SUM(D9:D16),0)</f>
        <v>2343412</v>
      </c>
      <c r="E8" s="10">
        <f t="shared" si="1"/>
        <v>4144655</v>
      </c>
      <c r="F8" s="10">
        <f t="shared" si="1"/>
        <v>973072</v>
      </c>
      <c r="G8" s="10">
        <f t="shared" si="1"/>
        <v>2946185</v>
      </c>
      <c r="H8" s="10">
        <f t="shared" si="1"/>
        <v>2424411</v>
      </c>
      <c r="I8" s="10">
        <f t="shared" si="1"/>
        <v>211282</v>
      </c>
      <c r="J8" s="10">
        <f t="shared" si="1"/>
        <v>0</v>
      </c>
      <c r="K8" s="10">
        <f t="shared" ref="K8" si="2">SUM(K9:K16)</f>
        <v>23475513.109999999</v>
      </c>
      <c r="L8" s="10">
        <v>20695771.919999998</v>
      </c>
      <c r="M8" s="10">
        <f t="shared" ref="M8:O8" si="3">ROUND(SUM(M9:M16),0)</f>
        <v>0</v>
      </c>
      <c r="N8" s="10">
        <f t="shared" si="3"/>
        <v>0</v>
      </c>
      <c r="O8" s="10">
        <f t="shared" si="3"/>
        <v>561039</v>
      </c>
      <c r="P8" s="10">
        <f>ROUND(SUM(P9:P16),0)</f>
        <v>24036552</v>
      </c>
      <c r="Q8" s="10">
        <v>21758864</v>
      </c>
    </row>
    <row r="9" spans="1:19" ht="11.25" customHeight="1">
      <c r="A9" s="2" t="s">
        <v>16</v>
      </c>
      <c r="B9" s="10">
        <v>1447927.4</v>
      </c>
      <c r="C9" s="10">
        <v>3460977.3</v>
      </c>
      <c r="D9" s="10">
        <v>1403137.53</v>
      </c>
      <c r="E9" s="10">
        <v>2761727.5</v>
      </c>
      <c r="F9" s="10">
        <v>610254.57999999996</v>
      </c>
      <c r="G9" s="10">
        <v>1795545.85</v>
      </c>
      <c r="H9" s="10">
        <v>1515725.49</v>
      </c>
      <c r="I9" s="10">
        <v>136778.29999999999</v>
      </c>
      <c r="J9" s="10">
        <v>0</v>
      </c>
      <c r="K9" s="10">
        <f t="shared" ref="K9:K16" si="4">SUM(B9:J9)</f>
        <v>13132073.950000001</v>
      </c>
      <c r="L9" s="10">
        <v>11540067.959999999</v>
      </c>
      <c r="M9" s="10">
        <v>0</v>
      </c>
      <c r="N9" s="10">
        <v>0</v>
      </c>
      <c r="O9" s="10">
        <v>376860.77</v>
      </c>
      <c r="P9" s="10">
        <f t="shared" ref="P9:P16" si="5">K9+M9+N9+O9</f>
        <v>13508934.720000001</v>
      </c>
      <c r="Q9" s="10">
        <v>12343346.869999999</v>
      </c>
    </row>
    <row r="10" spans="1:19" ht="11.25" customHeight="1">
      <c r="A10" s="2" t="s">
        <v>17</v>
      </c>
      <c r="B10" s="10">
        <v>54497.61</v>
      </c>
      <c r="C10" s="10">
        <v>107243.44</v>
      </c>
      <c r="D10" s="10">
        <v>32026.6</v>
      </c>
      <c r="E10" s="10">
        <v>6013.24</v>
      </c>
      <c r="F10" s="10">
        <v>5619.46</v>
      </c>
      <c r="G10" s="10">
        <v>79263.78</v>
      </c>
      <c r="H10" s="10">
        <v>41307.64</v>
      </c>
      <c r="I10" s="10">
        <v>4701.8</v>
      </c>
      <c r="J10" s="10">
        <v>0</v>
      </c>
      <c r="K10" s="10">
        <f t="shared" si="4"/>
        <v>330673.57</v>
      </c>
      <c r="L10" s="10">
        <v>177980.12</v>
      </c>
      <c r="M10" s="10">
        <v>0</v>
      </c>
      <c r="N10" s="10">
        <v>0</v>
      </c>
      <c r="O10" s="10">
        <v>12950.75</v>
      </c>
      <c r="P10" s="10">
        <f t="shared" si="5"/>
        <v>343624.32</v>
      </c>
      <c r="Q10" s="10">
        <v>185393.27</v>
      </c>
    </row>
    <row r="11" spans="1:19" ht="11.25" customHeight="1">
      <c r="A11" s="2" t="s">
        <v>18</v>
      </c>
      <c r="B11" s="10">
        <v>13597.26</v>
      </c>
      <c r="C11" s="10">
        <v>1270178.72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4"/>
        <v>1283775.98</v>
      </c>
      <c r="L11" s="10">
        <v>1184232.1100000001</v>
      </c>
      <c r="M11" s="10">
        <v>0</v>
      </c>
      <c r="N11" s="10">
        <v>0</v>
      </c>
      <c r="O11" s="10">
        <v>0</v>
      </c>
      <c r="P11" s="10">
        <f t="shared" si="5"/>
        <v>1283775.98</v>
      </c>
      <c r="Q11" s="10">
        <v>1184232.1100000001</v>
      </c>
    </row>
    <row r="12" spans="1:19" ht="11.25" customHeight="1">
      <c r="A12" s="2" t="s">
        <v>73</v>
      </c>
      <c r="B12" s="10">
        <v>672088.46</v>
      </c>
      <c r="C12" s="10">
        <v>1640596.27</v>
      </c>
      <c r="D12" s="10">
        <v>674627.16</v>
      </c>
      <c r="E12" s="10">
        <v>1364676.79</v>
      </c>
      <c r="F12" s="10">
        <v>241933.88</v>
      </c>
      <c r="G12" s="10">
        <v>806450.05</v>
      </c>
      <c r="H12" s="10">
        <v>694242.93</v>
      </c>
      <c r="I12" s="10">
        <v>67470.039999999994</v>
      </c>
      <c r="J12" s="10">
        <v>0</v>
      </c>
      <c r="K12" s="10">
        <f t="shared" si="4"/>
        <v>6162085.5799999991</v>
      </c>
      <c r="L12" s="10">
        <v>5484707.5</v>
      </c>
      <c r="M12" s="10">
        <v>0</v>
      </c>
      <c r="N12" s="10">
        <v>0</v>
      </c>
      <c r="O12" s="10">
        <v>119525.5</v>
      </c>
      <c r="P12" s="10">
        <f t="shared" si="5"/>
        <v>6281611.0799999991</v>
      </c>
      <c r="Q12" s="10">
        <v>5686833.4400000004</v>
      </c>
    </row>
    <row r="13" spans="1:19">
      <c r="A13" s="10" t="s">
        <v>30</v>
      </c>
      <c r="B13" s="10">
        <v>26872.09</v>
      </c>
      <c r="C13" s="10">
        <v>53192.75</v>
      </c>
      <c r="D13" s="10">
        <v>15885.19</v>
      </c>
      <c r="E13" s="10">
        <v>2982.57</v>
      </c>
      <c r="F13" s="10">
        <v>2787.25</v>
      </c>
      <c r="G13" s="10">
        <v>39314.83</v>
      </c>
      <c r="H13" s="10">
        <v>20488.59</v>
      </c>
      <c r="I13" s="10">
        <v>2332.09</v>
      </c>
      <c r="J13" s="10">
        <v>0</v>
      </c>
      <c r="K13" s="10">
        <f t="shared" si="4"/>
        <v>163855.35999999999</v>
      </c>
      <c r="L13" s="10">
        <v>88278.15</v>
      </c>
      <c r="M13" s="10">
        <v>0</v>
      </c>
      <c r="N13" s="10">
        <v>0</v>
      </c>
      <c r="O13" s="10">
        <v>4325.55</v>
      </c>
      <c r="P13" s="10">
        <f t="shared" si="5"/>
        <v>168180.90999999997</v>
      </c>
      <c r="Q13" s="10">
        <v>90754.14</v>
      </c>
    </row>
    <row r="14" spans="1:19">
      <c r="A14" s="2" t="s">
        <v>74</v>
      </c>
      <c r="B14" s="10">
        <v>6744.24</v>
      </c>
      <c r="C14" s="10">
        <v>615770.23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4"/>
        <v>622514.47</v>
      </c>
      <c r="L14" s="10">
        <v>556858.80000000005</v>
      </c>
      <c r="M14" s="10">
        <v>0</v>
      </c>
      <c r="N14" s="10">
        <v>0</v>
      </c>
      <c r="O14" s="10">
        <v>0</v>
      </c>
      <c r="P14" s="10">
        <f t="shared" si="5"/>
        <v>622514.47</v>
      </c>
      <c r="Q14" s="10">
        <v>556858.80000000005</v>
      </c>
    </row>
    <row r="15" spans="1:19">
      <c r="A15" s="2" t="s">
        <v>75</v>
      </c>
      <c r="B15" s="10">
        <v>0</v>
      </c>
      <c r="C15" s="10">
        <v>479300.3</v>
      </c>
      <c r="D15" s="10">
        <v>0</v>
      </c>
      <c r="E15" s="10">
        <v>0</v>
      </c>
      <c r="F15" s="10">
        <v>0</v>
      </c>
      <c r="G15" s="10">
        <v>0</v>
      </c>
      <c r="H15" s="10">
        <v>1699.32</v>
      </c>
      <c r="I15" s="10">
        <v>0</v>
      </c>
      <c r="J15" s="10">
        <v>0</v>
      </c>
      <c r="K15" s="10">
        <f t="shared" si="4"/>
        <v>480999.62</v>
      </c>
      <c r="L15" s="10">
        <v>452376.27999999997</v>
      </c>
      <c r="M15" s="10">
        <v>0</v>
      </c>
      <c r="N15" s="10">
        <v>0</v>
      </c>
      <c r="O15" s="10">
        <v>0</v>
      </c>
      <c r="P15" s="10">
        <f t="shared" si="5"/>
        <v>480999.62</v>
      </c>
      <c r="Q15" s="10">
        <v>452376.27999999997</v>
      </c>
    </row>
    <row r="16" spans="1:19">
      <c r="A16" s="2" t="s">
        <v>66</v>
      </c>
      <c r="B16" s="10">
        <v>30122.51</v>
      </c>
      <c r="C16" s="10">
        <v>553387.23</v>
      </c>
      <c r="D16" s="10">
        <v>217735.42</v>
      </c>
      <c r="E16" s="10">
        <v>9255.0300000000007</v>
      </c>
      <c r="F16" s="10">
        <v>112477.22</v>
      </c>
      <c r="G16" s="10">
        <v>225610.64</v>
      </c>
      <c r="H16" s="10">
        <v>150946.53</v>
      </c>
      <c r="I16" s="10">
        <v>0</v>
      </c>
      <c r="J16" s="10">
        <v>0</v>
      </c>
      <c r="K16" s="10">
        <f t="shared" si="4"/>
        <v>1299534.58</v>
      </c>
      <c r="L16" s="10">
        <v>1211271</v>
      </c>
      <c r="M16" s="10">
        <v>0</v>
      </c>
      <c r="N16" s="10">
        <v>0</v>
      </c>
      <c r="O16" s="10">
        <v>47376.44</v>
      </c>
      <c r="P16" s="10">
        <f t="shared" si="5"/>
        <v>1346911.02</v>
      </c>
      <c r="Q16" s="10">
        <v>1259068.9099999999</v>
      </c>
    </row>
    <row r="18" spans="1:17">
      <c r="A18" s="9" t="s">
        <v>22</v>
      </c>
      <c r="B18" s="54">
        <f t="shared" ref="B18:P18" si="6">SUM(B19:B21)</f>
        <v>0</v>
      </c>
      <c r="C18" s="54">
        <f t="shared" ref="C18:K18" si="7">SUM(C19:C21)</f>
        <v>465021.1</v>
      </c>
      <c r="D18" s="54">
        <f t="shared" si="7"/>
        <v>146807.75</v>
      </c>
      <c r="E18" s="54">
        <f t="shared" si="7"/>
        <v>21771.82</v>
      </c>
      <c r="F18" s="54">
        <f t="shared" si="7"/>
        <v>86841.71</v>
      </c>
      <c r="G18" s="54">
        <f t="shared" si="7"/>
        <v>657144.11</v>
      </c>
      <c r="H18" s="54">
        <f t="shared" si="7"/>
        <v>73593.399999999994</v>
      </c>
      <c r="I18" s="10">
        <f t="shared" si="7"/>
        <v>0</v>
      </c>
      <c r="J18" s="10">
        <f t="shared" si="7"/>
        <v>0</v>
      </c>
      <c r="K18" s="10">
        <f t="shared" si="7"/>
        <v>1451179.8900000001</v>
      </c>
      <c r="L18" s="10">
        <v>1224632.24</v>
      </c>
      <c r="M18" s="10">
        <f t="shared" ref="M18:O18" si="8">SUM(M19:M21)</f>
        <v>0</v>
      </c>
      <c r="N18" s="10">
        <f t="shared" si="8"/>
        <v>0</v>
      </c>
      <c r="O18" s="10">
        <f t="shared" si="8"/>
        <v>28130.95</v>
      </c>
      <c r="P18" s="10">
        <f t="shared" si="6"/>
        <v>1479310.84</v>
      </c>
      <c r="Q18" s="10">
        <v>1287580.8400000001</v>
      </c>
    </row>
    <row r="19" spans="1:17">
      <c r="A19" s="10" t="s">
        <v>19</v>
      </c>
      <c r="B19" s="54">
        <v>0</v>
      </c>
      <c r="C19" s="54">
        <v>417115.66</v>
      </c>
      <c r="D19" s="54">
        <v>127017.68</v>
      </c>
      <c r="E19" s="54">
        <v>16012.55</v>
      </c>
      <c r="F19" s="54">
        <v>82336.3</v>
      </c>
      <c r="G19" s="54">
        <v>517377.15</v>
      </c>
      <c r="H19" s="54">
        <v>58782.559999999998</v>
      </c>
      <c r="I19" s="10">
        <v>0</v>
      </c>
      <c r="J19" s="10">
        <v>0</v>
      </c>
      <c r="K19" s="10">
        <f>SUM(B19:J19)</f>
        <v>1218641.9000000001</v>
      </c>
      <c r="L19" s="10">
        <v>1038223.91</v>
      </c>
      <c r="M19" s="10">
        <v>0</v>
      </c>
      <c r="N19" s="10">
        <v>0</v>
      </c>
      <c r="O19" s="10">
        <v>26905.27</v>
      </c>
      <c r="P19" s="10">
        <f>K19+M19+N19+O19</f>
        <v>1245547.1700000002</v>
      </c>
      <c r="Q19" s="10">
        <v>1101172.51</v>
      </c>
    </row>
    <row r="20" spans="1:17">
      <c r="A20" s="2" t="s">
        <v>70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54">
        <v>0</v>
      </c>
      <c r="C21" s="54">
        <v>47905.440000000002</v>
      </c>
      <c r="D21" s="54">
        <v>19790.07</v>
      </c>
      <c r="E21" s="54">
        <v>5759.27</v>
      </c>
      <c r="F21" s="54">
        <v>4505.41</v>
      </c>
      <c r="G21" s="54">
        <v>139766.96</v>
      </c>
      <c r="H21" s="54">
        <v>14810.84</v>
      </c>
      <c r="I21" s="10">
        <v>0</v>
      </c>
      <c r="J21" s="10">
        <v>0</v>
      </c>
      <c r="K21" s="10">
        <f>SUM(B21:J21)</f>
        <v>232537.99000000002</v>
      </c>
      <c r="L21" s="10">
        <v>186408.33</v>
      </c>
      <c r="M21" s="10">
        <v>0</v>
      </c>
      <c r="N21" s="10">
        <v>0</v>
      </c>
      <c r="O21" s="10">
        <v>1225.68</v>
      </c>
      <c r="P21" s="10">
        <f>K21+M21+N21+O21</f>
        <v>233763.67</v>
      </c>
      <c r="Q21" s="10">
        <v>186408.33</v>
      </c>
    </row>
    <row r="22" spans="1:17">
      <c r="B22" s="54"/>
      <c r="C22" s="54"/>
      <c r="D22" s="54"/>
      <c r="E22" s="54"/>
      <c r="F22" s="54"/>
      <c r="G22" s="54"/>
      <c r="H22" s="54"/>
    </row>
    <row r="23" spans="1:17">
      <c r="A23" s="9" t="s">
        <v>20</v>
      </c>
      <c r="B23" s="54">
        <f t="shared" ref="B23:P23" si="9">SUM(B24:B26)</f>
        <v>407339.68000000005</v>
      </c>
      <c r="C23" s="54">
        <f t="shared" ref="C23:J23" si="10">SUM(C24:C26)</f>
        <v>2498836.1799999997</v>
      </c>
      <c r="D23" s="54">
        <f t="shared" si="10"/>
        <v>3724587.81</v>
      </c>
      <c r="E23" s="54">
        <f t="shared" si="10"/>
        <v>60505.72</v>
      </c>
      <c r="F23" s="54">
        <f t="shared" si="10"/>
        <v>656180.43000000005</v>
      </c>
      <c r="G23" s="54">
        <f t="shared" si="10"/>
        <v>4684889.74</v>
      </c>
      <c r="H23" s="54">
        <f t="shared" si="10"/>
        <v>1000651.84</v>
      </c>
      <c r="I23" s="10">
        <f t="shared" si="10"/>
        <v>0</v>
      </c>
      <c r="J23" s="10">
        <f t="shared" si="10"/>
        <v>0</v>
      </c>
      <c r="K23" s="10">
        <f t="shared" ref="K23" si="11">SUM(K24:K26)</f>
        <v>13032991.399999999</v>
      </c>
      <c r="L23" s="10">
        <v>11414571.210000001</v>
      </c>
      <c r="M23" s="10">
        <f t="shared" ref="M23:O23" si="12">SUM(M24:M26)</f>
        <v>0</v>
      </c>
      <c r="N23" s="10">
        <f t="shared" si="12"/>
        <v>0</v>
      </c>
      <c r="O23" s="10">
        <f t="shared" si="12"/>
        <v>932831.93</v>
      </c>
      <c r="P23" s="10">
        <f t="shared" si="9"/>
        <v>13965823.329999998</v>
      </c>
      <c r="Q23" s="10">
        <v>12210756.190000003</v>
      </c>
    </row>
    <row r="24" spans="1:17">
      <c r="A24" s="10" t="s">
        <v>19</v>
      </c>
      <c r="B24" s="54">
        <v>360378.03</v>
      </c>
      <c r="C24" s="54">
        <v>2083550.66</v>
      </c>
      <c r="D24" s="54">
        <v>2790461.92</v>
      </c>
      <c r="E24" s="54">
        <v>47122.8</v>
      </c>
      <c r="F24" s="54">
        <v>502412.77</v>
      </c>
      <c r="G24" s="54">
        <v>3426101.19</v>
      </c>
      <c r="H24" s="54">
        <v>755281.82</v>
      </c>
      <c r="I24" s="10">
        <v>0</v>
      </c>
      <c r="J24" s="10">
        <v>0</v>
      </c>
      <c r="K24" s="10">
        <f>SUM(B24:J24)</f>
        <v>9965309.1899999995</v>
      </c>
      <c r="L24" s="10">
        <v>8676298.5000000019</v>
      </c>
      <c r="M24" s="10">
        <v>0</v>
      </c>
      <c r="N24" s="10">
        <v>0</v>
      </c>
      <c r="O24" s="10">
        <v>769384.28</v>
      </c>
      <c r="P24" s="10">
        <f>K24+M24+N24+O24</f>
        <v>10734693.469999999</v>
      </c>
      <c r="Q24" s="10">
        <v>9299651.3800000027</v>
      </c>
    </row>
    <row r="25" spans="1:17">
      <c r="A25" s="2" t="s">
        <v>70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54">
        <v>46961.65</v>
      </c>
      <c r="C26" s="54">
        <v>415285.52</v>
      </c>
      <c r="D26" s="54">
        <v>934125.89</v>
      </c>
      <c r="E26" s="54">
        <v>13382.92</v>
      </c>
      <c r="F26" s="54">
        <v>153767.66</v>
      </c>
      <c r="G26" s="54">
        <v>1258788.55</v>
      </c>
      <c r="H26" s="54">
        <v>245370.02</v>
      </c>
      <c r="I26" s="10">
        <v>0</v>
      </c>
      <c r="J26" s="10">
        <v>0</v>
      </c>
      <c r="K26" s="10">
        <f>SUM(B26:J26)</f>
        <v>3067682.21</v>
      </c>
      <c r="L26" s="10">
        <v>2738272.71</v>
      </c>
      <c r="M26" s="10">
        <v>0</v>
      </c>
      <c r="N26" s="10">
        <v>0</v>
      </c>
      <c r="O26" s="10">
        <v>163447.65</v>
      </c>
      <c r="P26" s="10">
        <f>K26+M26+N26+O26</f>
        <v>3231129.86</v>
      </c>
      <c r="Q26" s="10">
        <v>2911104.81</v>
      </c>
    </row>
    <row r="27" spans="1:17">
      <c r="B27" s="54"/>
      <c r="C27" s="54"/>
      <c r="D27" s="54"/>
      <c r="E27" s="54"/>
      <c r="F27" s="54"/>
      <c r="G27" s="54"/>
      <c r="H27" s="54"/>
    </row>
    <row r="28" spans="1:17">
      <c r="A28" s="9" t="s">
        <v>21</v>
      </c>
      <c r="B28" s="54">
        <f t="shared" ref="B28:P28" si="13">SUM(B29:B31)</f>
        <v>47061.57</v>
      </c>
      <c r="C28" s="54">
        <f t="shared" ref="C28:J28" si="14">SUM(C29:C31)</f>
        <v>194823.52000000002</v>
      </c>
      <c r="D28" s="54">
        <f t="shared" si="14"/>
        <v>255183.44999999998</v>
      </c>
      <c r="E28" s="54">
        <f t="shared" si="14"/>
        <v>10233.74</v>
      </c>
      <c r="F28" s="54">
        <f t="shared" si="14"/>
        <v>150647.08000000002</v>
      </c>
      <c r="G28" s="54">
        <f t="shared" si="14"/>
        <v>122011.32</v>
      </c>
      <c r="H28" s="54">
        <f t="shared" si="14"/>
        <v>121075.46</v>
      </c>
      <c r="I28" s="10">
        <f t="shared" si="14"/>
        <v>0</v>
      </c>
      <c r="J28" s="10">
        <f t="shared" si="14"/>
        <v>0</v>
      </c>
      <c r="K28" s="10">
        <f t="shared" ref="K28" si="15">SUM(K29:K31)</f>
        <v>901036.1399999999</v>
      </c>
      <c r="L28" s="10">
        <v>1494456.95</v>
      </c>
      <c r="M28" s="10">
        <f t="shared" ref="M28:O28" si="16">SUM(M29:M31)</f>
        <v>0</v>
      </c>
      <c r="N28" s="10">
        <f t="shared" si="16"/>
        <v>0</v>
      </c>
      <c r="O28" s="10">
        <f t="shared" si="16"/>
        <v>6697.87</v>
      </c>
      <c r="P28" s="10">
        <f t="shared" si="13"/>
        <v>907734.00999999989</v>
      </c>
      <c r="Q28" s="10">
        <v>1502679.48</v>
      </c>
    </row>
    <row r="29" spans="1:17">
      <c r="A29" s="10" t="s">
        <v>19</v>
      </c>
      <c r="B29" s="54">
        <v>47061.57</v>
      </c>
      <c r="C29" s="54">
        <v>190806.98</v>
      </c>
      <c r="D29" s="54">
        <v>208757.27</v>
      </c>
      <c r="E29" s="54">
        <v>10233.74</v>
      </c>
      <c r="F29" s="54">
        <v>132596.85</v>
      </c>
      <c r="G29" s="54">
        <v>122011.32</v>
      </c>
      <c r="H29" s="54">
        <v>121075.46</v>
      </c>
      <c r="I29" s="10">
        <v>0</v>
      </c>
      <c r="J29" s="10">
        <v>0</v>
      </c>
      <c r="K29" s="10">
        <f>SUM(B29:J29)</f>
        <v>832543.19</v>
      </c>
      <c r="L29" s="10">
        <v>1395440.01</v>
      </c>
      <c r="M29" s="10">
        <v>0</v>
      </c>
      <c r="N29" s="10">
        <v>0</v>
      </c>
      <c r="O29" s="10">
        <v>6697.87</v>
      </c>
      <c r="P29" s="10">
        <f>K29+M29+N29+O29</f>
        <v>839241.05999999994</v>
      </c>
      <c r="Q29" s="10">
        <v>1403662.54</v>
      </c>
    </row>
    <row r="30" spans="1:17">
      <c r="A30" s="2" t="s">
        <v>70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54">
        <v>0</v>
      </c>
      <c r="C31" s="54">
        <v>4016.54</v>
      </c>
      <c r="D31" s="54">
        <v>46426.18</v>
      </c>
      <c r="E31" s="54">
        <v>0</v>
      </c>
      <c r="F31" s="54">
        <v>18050.23</v>
      </c>
      <c r="G31" s="54">
        <v>0</v>
      </c>
      <c r="H31" s="54">
        <v>0</v>
      </c>
      <c r="I31" s="10">
        <v>0</v>
      </c>
      <c r="J31" s="10">
        <v>0</v>
      </c>
      <c r="K31" s="10">
        <f>SUM(B31:J31)</f>
        <v>68492.95</v>
      </c>
      <c r="L31" s="10">
        <v>99016.939999999988</v>
      </c>
      <c r="M31" s="10">
        <v>0</v>
      </c>
      <c r="N31" s="10">
        <v>0</v>
      </c>
      <c r="O31" s="10">
        <v>0</v>
      </c>
      <c r="P31" s="10">
        <f>K31+M31+N31+O31</f>
        <v>68492.95</v>
      </c>
      <c r="Q31" s="10">
        <v>99016.939999999988</v>
      </c>
    </row>
    <row r="33" spans="1:17">
      <c r="A33" s="9" t="s">
        <v>24</v>
      </c>
      <c r="B33" s="10">
        <v>0</v>
      </c>
      <c r="C33" s="10">
        <v>966331.25</v>
      </c>
      <c r="D33" s="10">
        <v>0</v>
      </c>
      <c r="E33" s="10">
        <v>0</v>
      </c>
      <c r="F33" s="10">
        <v>0</v>
      </c>
      <c r="G33" s="10">
        <v>0</v>
      </c>
      <c r="H33" s="10">
        <v>3426.04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" si="17">IFERROR(((B21+B26+B31)/(B19+B20+B24+B25+B29+B30)),0)</f>
        <v>0.11526039687845756</v>
      </c>
      <c r="C35" s="18">
        <f t="shared" ref="C35:K35" si="18">IFERROR(((C21+C26+C31)/(C19+C20+C24+C25+C29+C30)),0)</f>
        <v>0.1735880121864854</v>
      </c>
      <c r="D35" s="18">
        <f t="shared" si="18"/>
        <v>0.31998283610544198</v>
      </c>
      <c r="E35" s="18">
        <f t="shared" si="18"/>
        <v>0.26090264987612632</v>
      </c>
      <c r="F35" s="18">
        <f t="shared" si="18"/>
        <v>0.24579954396339218</v>
      </c>
      <c r="G35" s="18">
        <f t="shared" si="18"/>
        <v>0.34400665773677064</v>
      </c>
      <c r="H35" s="18">
        <f t="shared" si="18"/>
        <v>0.27822668746526724</v>
      </c>
      <c r="I35" s="18">
        <f t="shared" si="18"/>
        <v>0</v>
      </c>
      <c r="J35" s="18">
        <f t="shared" si="18"/>
        <v>0</v>
      </c>
      <c r="K35" s="18">
        <f t="shared" si="18"/>
        <v>0.28034076091616966</v>
      </c>
      <c r="L35" s="18">
        <v>0.27216095479826108</v>
      </c>
      <c r="M35" s="18">
        <f t="shared" ref="M35:O35" si="19">IFERROR(((M21+M26+M31)/(M19+M20+M24+M25+M29+M30)),0)</f>
        <v>0</v>
      </c>
      <c r="N35" s="18">
        <f t="shared" si="19"/>
        <v>0</v>
      </c>
      <c r="O35" s="18">
        <f t="shared" si="19"/>
        <v>0.20507585286952562</v>
      </c>
      <c r="P35" s="18">
        <f>IFERROR(((P21+P26+P31)/(P19+P20+P24+P25+P29+P30)),0)</f>
        <v>0.27562631334775417</v>
      </c>
      <c r="Q35" s="18">
        <v>0.27078942391566618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20">+B33+B28+B23+B18+B8</f>
        <v>2706251.25</v>
      </c>
      <c r="C37" s="13">
        <f t="shared" ref="C37:K37" si="21">+C33+C28+C23+C18+C8</f>
        <v>12305658.050000001</v>
      </c>
      <c r="D37" s="13">
        <f t="shared" si="21"/>
        <v>6469991.0099999998</v>
      </c>
      <c r="E37" s="13">
        <f t="shared" si="21"/>
        <v>4237166.28</v>
      </c>
      <c r="F37" s="13">
        <f t="shared" si="21"/>
        <v>1866741.22</v>
      </c>
      <c r="G37" s="13">
        <f t="shared" si="21"/>
        <v>8410230.1700000018</v>
      </c>
      <c r="H37" s="13">
        <f t="shared" si="21"/>
        <v>3623157.7399999998</v>
      </c>
      <c r="I37" s="13">
        <f t="shared" si="21"/>
        <v>211282</v>
      </c>
      <c r="J37" s="13">
        <f t="shared" si="21"/>
        <v>0</v>
      </c>
      <c r="K37" s="13">
        <f t="shared" si="21"/>
        <v>38860720.539999999</v>
      </c>
      <c r="L37" s="13">
        <v>34829432.32</v>
      </c>
      <c r="M37" s="13">
        <f t="shared" ref="M37:O37" si="22">+M33+M28+M23+M18+M8</f>
        <v>0</v>
      </c>
      <c r="N37" s="13">
        <f t="shared" si="22"/>
        <v>0</v>
      </c>
      <c r="O37" s="13">
        <f t="shared" si="22"/>
        <v>1528699.75</v>
      </c>
      <c r="P37" s="13">
        <f t="shared" si="20"/>
        <v>40389420.18</v>
      </c>
      <c r="Q37" s="13">
        <v>36759880.510000005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19751747.890000001</v>
      </c>
      <c r="D39" s="13">
        <v>19751747.890000001</v>
      </c>
      <c r="E39" s="13">
        <v>19751747.890000001</v>
      </c>
      <c r="F39" s="13">
        <v>19751747.890000001</v>
      </c>
      <c r="G39" s="13">
        <v>19751747.890000001</v>
      </c>
      <c r="H39" s="13">
        <v>19751747.890000001</v>
      </c>
      <c r="I39" s="13">
        <v>19751747.890000001</v>
      </c>
      <c r="J39" s="13">
        <v>19751747.890000001</v>
      </c>
      <c r="K39" s="13">
        <v>201370927.47</v>
      </c>
      <c r="L39" s="13">
        <v>201370927.47</v>
      </c>
      <c r="M39" s="13">
        <v>19751747.890000001</v>
      </c>
      <c r="N39" s="13">
        <v>19751747.890000001</v>
      </c>
      <c r="O39" s="13">
        <v>19751747.890000001</v>
      </c>
      <c r="P39" s="13">
        <v>209699941.71000001</v>
      </c>
      <c r="Q39" s="13"/>
    </row>
    <row r="40" spans="1:17" hidden="1"/>
    <row r="41" spans="1:17" hidden="1">
      <c r="B41" s="10">
        <f t="shared" ref="B41:J41" si="23">B37-B39</f>
        <v>-17045496.640000001</v>
      </c>
      <c r="C41" s="10">
        <f t="shared" si="23"/>
        <v>-7446089.8399999999</v>
      </c>
      <c r="D41" s="10">
        <f t="shared" si="23"/>
        <v>-13281756.880000001</v>
      </c>
      <c r="E41" s="10">
        <f t="shared" si="23"/>
        <v>-15514581.609999999</v>
      </c>
      <c r="F41" s="10">
        <f t="shared" si="23"/>
        <v>-17885006.670000002</v>
      </c>
      <c r="G41" s="10">
        <f t="shared" si="23"/>
        <v>-11341517.719999999</v>
      </c>
      <c r="H41" s="10">
        <f t="shared" si="23"/>
        <v>-16128590.15</v>
      </c>
      <c r="I41" s="10">
        <f t="shared" si="23"/>
        <v>-19540465.890000001</v>
      </c>
      <c r="J41" s="10">
        <f t="shared" si="23"/>
        <v>-19751747.890000001</v>
      </c>
      <c r="K41" s="10">
        <f t="shared" ref="K41:P41" si="24">K37-K39</f>
        <v>-162510206.93000001</v>
      </c>
      <c r="L41" s="10">
        <v>-166541495.15000001</v>
      </c>
      <c r="M41" s="10">
        <f>M37-M39</f>
        <v>-19751747.890000001</v>
      </c>
      <c r="N41" s="10">
        <f>N37-N39</f>
        <v>-19751747.890000001</v>
      </c>
      <c r="O41" s="10">
        <f>O37-O39</f>
        <v>-18223048.140000001</v>
      </c>
      <c r="P41" s="10">
        <f t="shared" si="24"/>
        <v>-169310521.53</v>
      </c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M42" s="2"/>
      <c r="N42" s="2"/>
      <c r="O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14020739.950000001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12819481.699999999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26840221.649999999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622514.47</v>
      </c>
      <c r="Q56" s="10">
        <f>P14</f>
        <v>622514.47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3533386.48</v>
      </c>
      <c r="Q58" s="10">
        <f>P21+P26+P31</f>
        <v>3533386.48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1346911.02</v>
      </c>
      <c r="Q59" s="10">
        <f>P16</f>
        <v>1346911.02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32343033.619999997</v>
      </c>
      <c r="Q66" s="13">
        <f>SUM(Q54:Q64)</f>
        <v>142283156.94</v>
      </c>
    </row>
    <row r="67" spans="4:17" hidden="1">
      <c r="P67" s="10">
        <f>P37-P66</f>
        <v>8046386.5600000024</v>
      </c>
      <c r="Q67" s="10">
        <f>P66-Q66</f>
        <v>-109940123.31999999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1447927.4</v>
      </c>
      <c r="D2" s="26">
        <v>6680159</v>
      </c>
      <c r="E2" s="27">
        <f>D2-C2</f>
        <v>5232231.5999999996</v>
      </c>
    </row>
    <row r="3" spans="1:5">
      <c r="A3" s="28" t="s">
        <v>84</v>
      </c>
      <c r="B3" s="28" t="s">
        <v>6</v>
      </c>
      <c r="C3" s="50">
        <f>Research!C9</f>
        <v>3460977.3</v>
      </c>
      <c r="D3" s="50">
        <v>22631562</v>
      </c>
      <c r="E3" s="30">
        <f t="shared" ref="E3:E66" si="0">D3-C3</f>
        <v>19170584.699999999</v>
      </c>
    </row>
    <row r="4" spans="1:5">
      <c r="A4" s="20" t="s">
        <v>84</v>
      </c>
      <c r="B4" s="20" t="s">
        <v>139</v>
      </c>
      <c r="C4" s="26">
        <f>Research!D9</f>
        <v>1403137.53</v>
      </c>
      <c r="D4" s="26">
        <v>20439889</v>
      </c>
      <c r="E4" s="27">
        <f t="shared" si="0"/>
        <v>19036751.469999999</v>
      </c>
    </row>
    <row r="5" spans="1:5">
      <c r="A5" s="20" t="s">
        <v>84</v>
      </c>
      <c r="B5" s="20" t="s">
        <v>8</v>
      </c>
      <c r="C5" s="26">
        <f>Research!E9</f>
        <v>2761727.5</v>
      </c>
      <c r="D5" s="26">
        <v>12393891</v>
      </c>
      <c r="E5" s="27">
        <f t="shared" si="0"/>
        <v>9632163.5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1795545.85</v>
      </c>
      <c r="D7" s="50">
        <v>9604677</v>
      </c>
      <c r="E7" s="30">
        <f t="shared" si="0"/>
        <v>7809131.1500000004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1515725.49</v>
      </c>
      <c r="D9" s="26">
        <v>5603621</v>
      </c>
      <c r="E9" s="27">
        <f t="shared" si="0"/>
        <v>4087895.51</v>
      </c>
    </row>
    <row r="10" spans="1:5">
      <c r="A10" s="20" t="s">
        <v>84</v>
      </c>
      <c r="B10" s="20" t="s">
        <v>23</v>
      </c>
      <c r="C10" s="26">
        <f>Research!I9</f>
        <v>136778.29999999999</v>
      </c>
      <c r="D10" s="26">
        <v>0</v>
      </c>
      <c r="E10" s="27">
        <f t="shared" si="0"/>
        <v>-136778.29999999999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376860.77</v>
      </c>
      <c r="D14" s="26">
        <v>2830616</v>
      </c>
      <c r="E14" s="27">
        <f t="shared" si="0"/>
        <v>2453755.23</v>
      </c>
    </row>
    <row r="15" spans="1:5">
      <c r="A15" s="20" t="s">
        <v>58</v>
      </c>
      <c r="B15" s="20" t="s">
        <v>76</v>
      </c>
      <c r="C15" s="26">
        <f>Research!B10</f>
        <v>54497.61</v>
      </c>
      <c r="D15" s="26">
        <v>0</v>
      </c>
      <c r="E15" s="27">
        <f t="shared" si="0"/>
        <v>-54497.61</v>
      </c>
    </row>
    <row r="16" spans="1:5">
      <c r="A16" s="20" t="s">
        <v>58</v>
      </c>
      <c r="B16" s="20" t="s">
        <v>6</v>
      </c>
      <c r="C16" s="26">
        <f>Research!C10</f>
        <v>107243.44</v>
      </c>
      <c r="D16" s="26">
        <v>322927</v>
      </c>
      <c r="E16" s="27">
        <f t="shared" si="0"/>
        <v>215683.56</v>
      </c>
    </row>
    <row r="17" spans="1:5">
      <c r="A17" s="20" t="s">
        <v>58</v>
      </c>
      <c r="B17" s="20" t="s">
        <v>139</v>
      </c>
      <c r="C17" s="26">
        <f>Research!D10</f>
        <v>32026.6</v>
      </c>
      <c r="D17" s="26">
        <v>681969</v>
      </c>
      <c r="E17" s="27">
        <f t="shared" si="0"/>
        <v>649942.4</v>
      </c>
    </row>
    <row r="18" spans="1:5">
      <c r="A18" s="20" t="s">
        <v>58</v>
      </c>
      <c r="B18" s="20" t="s">
        <v>8</v>
      </c>
      <c r="C18" s="26">
        <f>Research!E10</f>
        <v>6013.24</v>
      </c>
      <c r="D18" s="26">
        <v>0</v>
      </c>
      <c r="E18" s="27">
        <f t="shared" si="0"/>
        <v>-6013.24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79263.78</v>
      </c>
      <c r="D20" s="26">
        <v>141912</v>
      </c>
      <c r="E20" s="27">
        <f t="shared" si="0"/>
        <v>62648.22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41307.64</v>
      </c>
      <c r="D22" s="26">
        <v>494710</v>
      </c>
      <c r="E22" s="27">
        <f t="shared" si="0"/>
        <v>453402.36</v>
      </c>
    </row>
    <row r="23" spans="1:5">
      <c r="A23" s="20" t="s">
        <v>58</v>
      </c>
      <c r="B23" s="20" t="s">
        <v>23</v>
      </c>
      <c r="C23" s="26">
        <f>Research!I10</f>
        <v>4701.8</v>
      </c>
      <c r="D23" s="26">
        <v>0</v>
      </c>
      <c r="E23" s="27">
        <f t="shared" si="0"/>
        <v>-4701.8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12950.75</v>
      </c>
      <c r="D27" s="26">
        <v>166195</v>
      </c>
      <c r="E27" s="27">
        <f t="shared" si="0"/>
        <v>153244.25</v>
      </c>
    </row>
    <row r="28" spans="1:5">
      <c r="A28" s="20" t="s">
        <v>18</v>
      </c>
      <c r="B28" s="20" t="s">
        <v>76</v>
      </c>
      <c r="C28" s="26">
        <f>Research!B11</f>
        <v>13597.26</v>
      </c>
      <c r="D28" s="26">
        <v>0</v>
      </c>
      <c r="E28" s="27">
        <f t="shared" si="0"/>
        <v>-13597.26</v>
      </c>
    </row>
    <row r="29" spans="1:5">
      <c r="A29" s="20" t="s">
        <v>18</v>
      </c>
      <c r="B29" s="20" t="s">
        <v>6</v>
      </c>
      <c r="C29" s="26">
        <f>Research!C11</f>
        <v>1270178.72</v>
      </c>
      <c r="D29" s="26">
        <v>6719838</v>
      </c>
      <c r="E29" s="27">
        <f t="shared" si="0"/>
        <v>5449659.2800000003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0</v>
      </c>
      <c r="D41" s="26">
        <v>44730</v>
      </c>
      <c r="E41" s="27">
        <f t="shared" si="0"/>
        <v>44730</v>
      </c>
    </row>
    <row r="42" spans="1:6">
      <c r="A42" s="28" t="s">
        <v>22</v>
      </c>
      <c r="B42" s="28" t="s">
        <v>6</v>
      </c>
      <c r="C42" s="29">
        <f>Research!C19</f>
        <v>417115.66</v>
      </c>
      <c r="D42" s="29">
        <v>1879039</v>
      </c>
      <c r="E42" s="30">
        <f t="shared" si="0"/>
        <v>1461923.34</v>
      </c>
      <c r="F42" s="20"/>
    </row>
    <row r="43" spans="1:6">
      <c r="A43" s="20" t="s">
        <v>22</v>
      </c>
      <c r="B43" s="20" t="s">
        <v>139</v>
      </c>
      <c r="C43" s="26">
        <f>Research!D19</f>
        <v>127017.68</v>
      </c>
      <c r="D43" s="26">
        <v>557883</v>
      </c>
      <c r="E43" s="27">
        <f t="shared" si="0"/>
        <v>430865.32</v>
      </c>
    </row>
    <row r="44" spans="1:6">
      <c r="A44" s="20" t="s">
        <v>22</v>
      </c>
      <c r="B44" s="20" t="s">
        <v>8</v>
      </c>
      <c r="C44" s="26">
        <f>Research!E19</f>
        <v>16012.55</v>
      </c>
      <c r="D44" s="26">
        <v>359040</v>
      </c>
      <c r="E44" s="27">
        <f t="shared" si="0"/>
        <v>343027.45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517377.15</v>
      </c>
      <c r="D46" s="29">
        <v>2391872</v>
      </c>
      <c r="E46" s="30">
        <f t="shared" si="0"/>
        <v>1874494.85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58782.559999999998</v>
      </c>
      <c r="D48" s="26">
        <v>657038</v>
      </c>
      <c r="E48" s="27">
        <f t="shared" si="0"/>
        <v>598255.43999999994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26905.27</v>
      </c>
      <c r="D53" s="26">
        <v>344599</v>
      </c>
      <c r="E53" s="27">
        <f t="shared" si="0"/>
        <v>317693.73</v>
      </c>
    </row>
    <row r="54" spans="1:5">
      <c r="A54" s="20" t="s">
        <v>89</v>
      </c>
      <c r="B54" s="20" t="s">
        <v>76</v>
      </c>
      <c r="C54" s="26">
        <f>Research!B21</f>
        <v>0</v>
      </c>
      <c r="D54" s="26">
        <v>0</v>
      </c>
      <c r="E54" s="27">
        <f t="shared" si="0"/>
        <v>0</v>
      </c>
    </row>
    <row r="55" spans="1:5">
      <c r="A55" s="20" t="s">
        <v>89</v>
      </c>
      <c r="B55" s="20" t="s">
        <v>6</v>
      </c>
      <c r="C55" s="26">
        <f>Research!C21</f>
        <v>47905.440000000002</v>
      </c>
      <c r="D55" s="26">
        <v>228524</v>
      </c>
      <c r="E55" s="27">
        <f t="shared" si="0"/>
        <v>180618.56</v>
      </c>
    </row>
    <row r="56" spans="1:5">
      <c r="A56" s="20" t="s">
        <v>89</v>
      </c>
      <c r="B56" s="20" t="s">
        <v>139</v>
      </c>
      <c r="C56" s="26">
        <f>Research!D21</f>
        <v>19790.07</v>
      </c>
      <c r="D56" s="26">
        <v>97454</v>
      </c>
      <c r="E56" s="27">
        <f t="shared" si="0"/>
        <v>77663.929999999993</v>
      </c>
    </row>
    <row r="57" spans="1:5">
      <c r="A57" s="20" t="s">
        <v>89</v>
      </c>
      <c r="B57" s="20" t="s">
        <v>8</v>
      </c>
      <c r="C57" s="26">
        <f>Research!E21</f>
        <v>5759.27</v>
      </c>
      <c r="D57" s="26">
        <v>89037</v>
      </c>
      <c r="E57" s="27">
        <f t="shared" si="0"/>
        <v>83277.73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139766.96</v>
      </c>
      <c r="D59" s="26">
        <v>709087</v>
      </c>
      <c r="E59" s="27">
        <f t="shared" si="0"/>
        <v>569320.04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14810.84</v>
      </c>
      <c r="D61" s="26">
        <v>194505</v>
      </c>
      <c r="E61" s="27">
        <f t="shared" si="0"/>
        <v>179694.16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1225.68</v>
      </c>
      <c r="D66" s="26">
        <v>25148</v>
      </c>
      <c r="E66" s="27">
        <f t="shared" si="0"/>
        <v>23922.32</v>
      </c>
    </row>
    <row r="67" spans="1:10">
      <c r="A67" s="20" t="s">
        <v>20</v>
      </c>
      <c r="B67" s="20" t="s">
        <v>76</v>
      </c>
      <c r="C67" s="26">
        <f>Research!B24</f>
        <v>360378.03</v>
      </c>
      <c r="D67" s="26">
        <v>1492672</v>
      </c>
      <c r="E67" s="27">
        <f t="shared" ref="E67:E130" si="1">D67-C67</f>
        <v>1132293.97</v>
      </c>
    </row>
    <row r="68" spans="1:10">
      <c r="A68" s="20" t="s">
        <v>20</v>
      </c>
      <c r="B68" s="20" t="s">
        <v>6</v>
      </c>
      <c r="C68" s="26">
        <f>Research!C24</f>
        <v>2083550.66</v>
      </c>
      <c r="D68" s="26">
        <v>7553103</v>
      </c>
      <c r="E68" s="27">
        <f t="shared" si="1"/>
        <v>5469552.3399999999</v>
      </c>
    </row>
    <row r="69" spans="1:10">
      <c r="A69" s="28" t="s">
        <v>20</v>
      </c>
      <c r="B69" s="28" t="s">
        <v>139</v>
      </c>
      <c r="C69" s="29">
        <f>Research!D24</f>
        <v>2790461.92</v>
      </c>
      <c r="D69" s="29">
        <v>9091663</v>
      </c>
      <c r="E69" s="30">
        <f t="shared" si="1"/>
        <v>6301201.0800000001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47122.8</v>
      </c>
      <c r="D70" s="50">
        <v>59177</v>
      </c>
      <c r="E70" s="30">
        <f t="shared" si="1"/>
        <v>12054.199999999997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3426101.19</v>
      </c>
      <c r="D72" s="50">
        <v>7496624</v>
      </c>
      <c r="E72" s="30">
        <f t="shared" si="1"/>
        <v>4070522.81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755281.82</v>
      </c>
      <c r="D74" s="50">
        <v>2923848</v>
      </c>
      <c r="E74" s="30">
        <f t="shared" si="1"/>
        <v>2168566.1800000002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769384.28</v>
      </c>
      <c r="D79" s="50">
        <v>823507</v>
      </c>
      <c r="E79" s="30">
        <f t="shared" si="1"/>
        <v>54122.719999999972</v>
      </c>
    </row>
    <row r="80" spans="1:10">
      <c r="A80" s="20" t="s">
        <v>90</v>
      </c>
      <c r="B80" s="20" t="s">
        <v>76</v>
      </c>
      <c r="C80" s="26">
        <f>Research!B26</f>
        <v>46961.65</v>
      </c>
      <c r="D80" s="26">
        <v>176054</v>
      </c>
      <c r="E80" s="27">
        <f t="shared" si="1"/>
        <v>129092.35</v>
      </c>
    </row>
    <row r="81" spans="1:5">
      <c r="A81" s="20" t="s">
        <v>90</v>
      </c>
      <c r="B81" s="20" t="s">
        <v>6</v>
      </c>
      <c r="C81" s="26">
        <f>Research!C26</f>
        <v>415285.52</v>
      </c>
      <c r="D81" s="26">
        <v>1340969</v>
      </c>
      <c r="E81" s="27">
        <f t="shared" si="1"/>
        <v>925683.48</v>
      </c>
    </row>
    <row r="82" spans="1:5">
      <c r="A82" s="20" t="s">
        <v>90</v>
      </c>
      <c r="B82" s="20" t="s">
        <v>139</v>
      </c>
      <c r="C82" s="26">
        <f>Research!D26</f>
        <v>934125.89</v>
      </c>
      <c r="D82" s="26">
        <v>2107530</v>
      </c>
      <c r="E82" s="27">
        <f t="shared" si="1"/>
        <v>1173404.1099999999</v>
      </c>
    </row>
    <row r="83" spans="1:5">
      <c r="A83" s="20" t="s">
        <v>90</v>
      </c>
      <c r="B83" s="20" t="s">
        <v>8</v>
      </c>
      <c r="C83" s="26">
        <f>Research!E26</f>
        <v>13382.92</v>
      </c>
      <c r="D83" s="26">
        <v>18855</v>
      </c>
      <c r="E83" s="27">
        <f t="shared" si="1"/>
        <v>5472.08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1258788.55</v>
      </c>
      <c r="D85" s="26">
        <v>2276342</v>
      </c>
      <c r="E85" s="27">
        <f t="shared" si="1"/>
        <v>1017553.45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245370.02</v>
      </c>
      <c r="D87" s="26">
        <v>1104255</v>
      </c>
      <c r="E87" s="27">
        <f t="shared" si="1"/>
        <v>858884.98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163447.65</v>
      </c>
      <c r="D92" s="26">
        <v>158568</v>
      </c>
      <c r="E92" s="27">
        <f t="shared" si="1"/>
        <v>-4879.6499999999942</v>
      </c>
    </row>
    <row r="93" spans="1:5">
      <c r="A93" s="20" t="s">
        <v>21</v>
      </c>
      <c r="B93" s="20" t="s">
        <v>76</v>
      </c>
      <c r="C93" s="26">
        <f>Research!B29</f>
        <v>47061.57</v>
      </c>
      <c r="D93" s="26">
        <v>113606</v>
      </c>
      <c r="E93" s="27">
        <f t="shared" si="1"/>
        <v>66544.429999999993</v>
      </c>
    </row>
    <row r="94" spans="1:5">
      <c r="A94" s="20" t="s">
        <v>21</v>
      </c>
      <c r="B94" s="20" t="s">
        <v>6</v>
      </c>
      <c r="C94" s="26">
        <f>Research!C29</f>
        <v>190806.98</v>
      </c>
      <c r="D94" s="26">
        <v>1026303</v>
      </c>
      <c r="E94" s="27">
        <f t="shared" si="1"/>
        <v>835496.02</v>
      </c>
    </row>
    <row r="95" spans="1:5">
      <c r="A95" s="20" t="s">
        <v>21</v>
      </c>
      <c r="B95" s="20" t="s">
        <v>139</v>
      </c>
      <c r="C95" s="26">
        <f>Research!D29</f>
        <v>208757.27</v>
      </c>
      <c r="D95" s="26">
        <v>669089</v>
      </c>
      <c r="E95" s="27">
        <f t="shared" si="1"/>
        <v>460331.73</v>
      </c>
    </row>
    <row r="96" spans="1:5">
      <c r="A96" s="20" t="s">
        <v>21</v>
      </c>
      <c r="B96" s="20" t="s">
        <v>8</v>
      </c>
      <c r="C96" s="26">
        <f>Research!E29</f>
        <v>10233.74</v>
      </c>
      <c r="D96" s="26">
        <v>71944</v>
      </c>
      <c r="E96" s="27">
        <f t="shared" si="1"/>
        <v>61710.26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122011.32</v>
      </c>
      <c r="D98" s="26">
        <v>751348</v>
      </c>
      <c r="E98" s="27">
        <f t="shared" si="1"/>
        <v>629336.67999999993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121075.46</v>
      </c>
      <c r="D100" s="26">
        <v>196488</v>
      </c>
      <c r="E100" s="27">
        <f t="shared" si="1"/>
        <v>75412.539999999994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6697.87</v>
      </c>
      <c r="D105" s="50">
        <v>134419</v>
      </c>
      <c r="E105" s="30">
        <f t="shared" si="1"/>
        <v>127721.13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4016.54</v>
      </c>
      <c r="D107" s="26">
        <v>9174</v>
      </c>
      <c r="E107" s="27">
        <f t="shared" si="1"/>
        <v>5157.46</v>
      </c>
    </row>
    <row r="108" spans="1:5">
      <c r="A108" s="20" t="s">
        <v>91</v>
      </c>
      <c r="B108" s="20" t="s">
        <v>139</v>
      </c>
      <c r="C108" s="26">
        <f>Research!D31</f>
        <v>46426.18</v>
      </c>
      <c r="D108" s="26">
        <v>62335</v>
      </c>
      <c r="E108" s="27">
        <f t="shared" si="1"/>
        <v>15908.82</v>
      </c>
    </row>
    <row r="109" spans="1:5">
      <c r="A109" s="20" t="s">
        <v>91</v>
      </c>
      <c r="B109" s="20" t="s">
        <v>8</v>
      </c>
      <c r="C109" s="26">
        <f>Research!E31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0</v>
      </c>
      <c r="D113" s="26">
        <v>8905</v>
      </c>
      <c r="E113" s="27">
        <f t="shared" si="1"/>
        <v>8905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0</v>
      </c>
      <c r="D118" s="26">
        <v>0</v>
      </c>
      <c r="E118" s="27">
        <f t="shared" si="1"/>
        <v>0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966331.25</v>
      </c>
      <c r="D120" s="36">
        <v>3578723</v>
      </c>
      <c r="E120" s="27">
        <f t="shared" si="1"/>
        <v>2612391.75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3426.04</v>
      </c>
      <c r="D126" s="26">
        <v>0</v>
      </c>
      <c r="E126" s="27">
        <f t="shared" si="1"/>
        <v>-3426.04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4070522.81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A29" sqref="A29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FY23 Research Report - Oklahoma State University - Cash Numbers as of August 31,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FY23</v>
      </c>
      <c r="L4" s="19" t="s">
        <v>211</v>
      </c>
      <c r="M4" s="11"/>
      <c r="N4" s="11"/>
      <c r="O4" s="11" t="s">
        <v>25</v>
      </c>
      <c r="P4" s="19" t="str">
        <f>Research!P4</f>
        <v>FY23</v>
      </c>
      <c r="Q4" s="19" t="s">
        <v>211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9" t="s">
        <v>27</v>
      </c>
      <c r="J5" s="19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90531</v>
      </c>
      <c r="C8" s="10">
        <f t="shared" si="0"/>
        <v>13235</v>
      </c>
      <c r="D8" s="10">
        <f t="shared" si="0"/>
        <v>35788</v>
      </c>
      <c r="E8" s="10">
        <f t="shared" si="0"/>
        <v>0</v>
      </c>
      <c r="F8" s="10">
        <f t="shared" si="0"/>
        <v>1657</v>
      </c>
      <c r="G8" s="10">
        <f t="shared" si="0"/>
        <v>49076</v>
      </c>
      <c r="H8" s="10">
        <f t="shared" si="0"/>
        <v>133543</v>
      </c>
      <c r="I8" s="10">
        <f t="shared" si="0"/>
        <v>1072</v>
      </c>
      <c r="J8" s="10">
        <f t="shared" si="0"/>
        <v>34921</v>
      </c>
      <c r="K8" s="10">
        <f t="shared" ref="K8:P8" si="1">SUM(K9:K16)</f>
        <v>359822.67</v>
      </c>
      <c r="L8" s="10">
        <v>393574.42</v>
      </c>
      <c r="M8" s="10">
        <f t="shared" ref="M8:O8" si="2">ROUND(SUM(M9:M16),0)</f>
        <v>192574</v>
      </c>
      <c r="N8" s="10">
        <f t="shared" si="2"/>
        <v>175022</v>
      </c>
      <c r="O8" s="10">
        <f t="shared" si="2"/>
        <v>620425</v>
      </c>
      <c r="P8" s="10">
        <f t="shared" si="1"/>
        <v>1347843.8200000003</v>
      </c>
      <c r="Q8" s="10">
        <v>1083462.6099999999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3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4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25414.79</v>
      </c>
      <c r="H10" s="10">
        <v>0</v>
      </c>
      <c r="I10" s="10">
        <v>0</v>
      </c>
      <c r="J10" s="10">
        <v>0</v>
      </c>
      <c r="K10" s="10">
        <f t="shared" si="3"/>
        <v>25414.79</v>
      </c>
      <c r="L10" s="10">
        <v>21501.360000000001</v>
      </c>
      <c r="M10" s="10">
        <v>0</v>
      </c>
      <c r="N10" s="10">
        <v>0</v>
      </c>
      <c r="O10" s="10">
        <v>184760.33</v>
      </c>
      <c r="P10" s="10">
        <f t="shared" si="4"/>
        <v>210175.12</v>
      </c>
      <c r="Q10" s="10">
        <v>228298.26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12656.57</v>
      </c>
      <c r="H13" s="10">
        <v>0</v>
      </c>
      <c r="I13" s="10">
        <v>0</v>
      </c>
      <c r="J13" s="10">
        <v>0</v>
      </c>
      <c r="K13" s="10">
        <f t="shared" si="3"/>
        <v>12656.57</v>
      </c>
      <c r="L13" s="10">
        <v>10707.68</v>
      </c>
      <c r="M13" s="10">
        <v>0</v>
      </c>
      <c r="N13" s="10">
        <v>0</v>
      </c>
      <c r="O13" s="10">
        <v>61709.95</v>
      </c>
      <c r="P13" s="10">
        <f t="shared" si="4"/>
        <v>74366.51999999999</v>
      </c>
      <c r="Q13" s="10">
        <v>79276.84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0</v>
      </c>
      <c r="Q15" s="10">
        <v>0</v>
      </c>
    </row>
    <row r="16" spans="1:19">
      <c r="A16" s="2" t="s">
        <v>66</v>
      </c>
      <c r="B16" s="10">
        <v>90531.17</v>
      </c>
      <c r="C16" s="10">
        <v>13234.96</v>
      </c>
      <c r="D16" s="10">
        <v>35787.94</v>
      </c>
      <c r="E16" s="10">
        <v>0</v>
      </c>
      <c r="F16" s="10">
        <v>1656.64</v>
      </c>
      <c r="G16" s="10">
        <v>11004.81</v>
      </c>
      <c r="H16" s="10">
        <v>133542.54999999999</v>
      </c>
      <c r="I16" s="10">
        <v>1072.45</v>
      </c>
      <c r="J16" s="10">
        <v>34920.79</v>
      </c>
      <c r="K16" s="10">
        <f t="shared" si="3"/>
        <v>321751.31</v>
      </c>
      <c r="L16" s="10">
        <v>361365.38</v>
      </c>
      <c r="M16" s="10">
        <v>192574.32</v>
      </c>
      <c r="N16" s="10">
        <v>175022.17</v>
      </c>
      <c r="O16" s="10">
        <v>373954.38</v>
      </c>
      <c r="P16" s="10">
        <f t="shared" si="4"/>
        <v>1063302.1800000002</v>
      </c>
      <c r="Q16" s="10">
        <v>775887.51</v>
      </c>
    </row>
    <row r="18" spans="1:17">
      <c r="A18" s="9" t="s">
        <v>22</v>
      </c>
      <c r="B18" s="10">
        <f t="shared" ref="B18:J18" si="5">SUM(B19:B21)</f>
        <v>11393.9</v>
      </c>
      <c r="C18" s="10">
        <f t="shared" si="5"/>
        <v>36149.410000000003</v>
      </c>
      <c r="D18" s="10">
        <f t="shared" si="5"/>
        <v>16130.55</v>
      </c>
      <c r="E18" s="10">
        <f t="shared" si="5"/>
        <v>0</v>
      </c>
      <c r="F18" s="10">
        <f t="shared" si="5"/>
        <v>22444.469999999998</v>
      </c>
      <c r="G18" s="10">
        <f t="shared" si="5"/>
        <v>0</v>
      </c>
      <c r="H18" s="10">
        <f t="shared" si="5"/>
        <v>268873.12</v>
      </c>
      <c r="I18" s="10">
        <f t="shared" si="5"/>
        <v>0</v>
      </c>
      <c r="J18" s="10">
        <f t="shared" si="5"/>
        <v>0</v>
      </c>
      <c r="K18" s="10">
        <f t="shared" ref="K18:P18" si="6">SUM(K19:K21)</f>
        <v>354991.45</v>
      </c>
      <c r="L18" s="10">
        <v>523828.65</v>
      </c>
      <c r="M18" s="10">
        <f t="shared" ref="M18:O18" si="7">SUM(M19:M21)</f>
        <v>0</v>
      </c>
      <c r="N18" s="10">
        <f t="shared" si="7"/>
        <v>221066.89</v>
      </c>
      <c r="O18" s="10">
        <f t="shared" si="7"/>
        <v>92041.84</v>
      </c>
      <c r="P18" s="10">
        <f t="shared" si="6"/>
        <v>668100.17999999993</v>
      </c>
      <c r="Q18" s="10">
        <v>783921.95</v>
      </c>
    </row>
    <row r="19" spans="1:17">
      <c r="A19" s="10" t="s">
        <v>19</v>
      </c>
      <c r="B19" s="10">
        <v>8943.9</v>
      </c>
      <c r="C19" s="10">
        <v>32699.33</v>
      </c>
      <c r="D19" s="10">
        <v>16130.55</v>
      </c>
      <c r="E19" s="10">
        <v>0</v>
      </c>
      <c r="F19" s="10">
        <v>19555.849999999999</v>
      </c>
      <c r="G19" s="10">
        <v>0</v>
      </c>
      <c r="H19" s="10">
        <v>268873.12</v>
      </c>
      <c r="I19" s="10">
        <v>0</v>
      </c>
      <c r="J19" s="10">
        <v>0</v>
      </c>
      <c r="K19" s="10">
        <f>SUM(B19:J19)</f>
        <v>346202.75</v>
      </c>
      <c r="L19" s="10">
        <v>510255.25</v>
      </c>
      <c r="M19" s="10">
        <v>0</v>
      </c>
      <c r="N19" s="10">
        <v>221066.89</v>
      </c>
      <c r="O19" s="10">
        <v>92041.84</v>
      </c>
      <c r="P19" s="10">
        <f>K19+M19+N19+O19</f>
        <v>659311.48</v>
      </c>
      <c r="Q19" s="10">
        <v>769909.25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3450.08</v>
      </c>
      <c r="D21" s="10">
        <v>0</v>
      </c>
      <c r="E21" s="10">
        <v>0</v>
      </c>
      <c r="F21" s="10">
        <v>2888.62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8788.7000000000007</v>
      </c>
      <c r="L21" s="10">
        <v>13573.4</v>
      </c>
      <c r="M21" s="10">
        <v>0</v>
      </c>
      <c r="N21" s="10">
        <v>0</v>
      </c>
      <c r="O21" s="10">
        <v>0</v>
      </c>
      <c r="P21" s="10">
        <f>K21+M21+N21+O21</f>
        <v>8788.7000000000007</v>
      </c>
      <c r="Q21" s="10">
        <v>14012.699999999999</v>
      </c>
    </row>
    <row r="23" spans="1:17">
      <c r="A23" s="9" t="s">
        <v>20</v>
      </c>
      <c r="B23" s="10">
        <f t="shared" ref="B23:J23" si="8">SUM(B24:B26)</f>
        <v>387420.94999999995</v>
      </c>
      <c r="C23" s="10">
        <f t="shared" si="8"/>
        <v>212951.06</v>
      </c>
      <c r="D23" s="10">
        <f t="shared" si="8"/>
        <v>86344.14</v>
      </c>
      <c r="E23" s="10">
        <f t="shared" si="8"/>
        <v>0</v>
      </c>
      <c r="F23" s="10">
        <f t="shared" si="8"/>
        <v>49841.95</v>
      </c>
      <c r="G23" s="10">
        <f t="shared" si="8"/>
        <v>146093.16999999998</v>
      </c>
      <c r="H23" s="10">
        <f t="shared" si="8"/>
        <v>62717.72</v>
      </c>
      <c r="I23" s="10">
        <f t="shared" si="8"/>
        <v>2784.24</v>
      </c>
      <c r="J23" s="10">
        <f t="shared" si="8"/>
        <v>223718.90000000002</v>
      </c>
      <c r="K23" s="10">
        <f t="shared" ref="K23:P23" si="9">SUM(K24:K26)</f>
        <v>1171872.1299999999</v>
      </c>
      <c r="L23" s="10">
        <v>2244469.4699999997</v>
      </c>
      <c r="M23" s="10">
        <f t="shared" ref="M23:O23" si="10">SUM(M24:M26)</f>
        <v>386538.47</v>
      </c>
      <c r="N23" s="10">
        <f t="shared" si="10"/>
        <v>600918.59</v>
      </c>
      <c r="O23" s="10">
        <f t="shared" si="10"/>
        <v>2112873.09</v>
      </c>
      <c r="P23" s="10">
        <f t="shared" si="9"/>
        <v>4272202.28</v>
      </c>
      <c r="Q23" s="10">
        <v>4407505.8199999994</v>
      </c>
    </row>
    <row r="24" spans="1:17">
      <c r="A24" s="10" t="s">
        <v>19</v>
      </c>
      <c r="B24" s="10">
        <v>356368.29</v>
      </c>
      <c r="C24" s="10">
        <v>194785.93</v>
      </c>
      <c r="D24" s="10">
        <v>79975.62</v>
      </c>
      <c r="E24" s="10">
        <v>0</v>
      </c>
      <c r="F24" s="10">
        <v>39003.64</v>
      </c>
      <c r="G24" s="10">
        <v>118464.51</v>
      </c>
      <c r="H24" s="10">
        <v>58345.74</v>
      </c>
      <c r="I24" s="10">
        <v>2578</v>
      </c>
      <c r="J24" s="10">
        <v>0</v>
      </c>
      <c r="K24" s="10">
        <f>SUM(B24:J24)</f>
        <v>849521.73</v>
      </c>
      <c r="L24" s="10">
        <v>866444.89</v>
      </c>
      <c r="M24" s="10">
        <v>370764.18</v>
      </c>
      <c r="N24" s="10">
        <v>582146.37</v>
      </c>
      <c r="O24" s="10">
        <v>1870244.43</v>
      </c>
      <c r="P24" s="10">
        <f>K24+M24+N24+O24</f>
        <v>3672676.71</v>
      </c>
      <c r="Q24" s="10">
        <v>2902008.27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176652.2</v>
      </c>
      <c r="K25" s="10">
        <f>SUM(B25:J25)</f>
        <v>176652.2</v>
      </c>
      <c r="L25" s="10">
        <v>1101984.45</v>
      </c>
      <c r="M25" s="10">
        <v>0</v>
      </c>
      <c r="N25" s="10">
        <v>0</v>
      </c>
      <c r="O25" s="10">
        <v>0</v>
      </c>
      <c r="P25" s="10">
        <f>K25+M25+N25+O25</f>
        <v>176652.2</v>
      </c>
      <c r="Q25" s="10">
        <v>1101984.45</v>
      </c>
    </row>
    <row r="26" spans="1:17">
      <c r="A26" s="10" t="s">
        <v>31</v>
      </c>
      <c r="B26" s="10">
        <v>31052.66</v>
      </c>
      <c r="C26" s="10">
        <v>18165.13</v>
      </c>
      <c r="D26" s="10">
        <v>6368.52</v>
      </c>
      <c r="E26" s="10">
        <v>0</v>
      </c>
      <c r="F26" s="10">
        <v>10838.31</v>
      </c>
      <c r="G26" s="10">
        <v>27628.66</v>
      </c>
      <c r="H26" s="10">
        <v>4371.9799999999996</v>
      </c>
      <c r="I26" s="10">
        <v>206.24</v>
      </c>
      <c r="J26" s="10">
        <v>47066.7</v>
      </c>
      <c r="K26" s="10">
        <f>SUM(B26:J26)</f>
        <v>145698.20000000001</v>
      </c>
      <c r="L26" s="10">
        <v>276040.13</v>
      </c>
      <c r="M26" s="10">
        <v>15774.29</v>
      </c>
      <c r="N26" s="10">
        <v>18772.22</v>
      </c>
      <c r="O26" s="10">
        <v>242628.66</v>
      </c>
      <c r="P26" s="10">
        <f>K26+M26+N26+O26</f>
        <v>422873.37</v>
      </c>
      <c r="Q26" s="10">
        <v>403513.1</v>
      </c>
    </row>
    <row r="28" spans="1:17">
      <c r="A28" s="9" t="s">
        <v>21</v>
      </c>
      <c r="B28" s="10">
        <f t="shared" ref="B28:J28" si="11">SUM(B29:B31)</f>
        <v>0</v>
      </c>
      <c r="C28" s="10">
        <f t="shared" si="11"/>
        <v>0</v>
      </c>
      <c r="D28" s="10">
        <f t="shared" si="11"/>
        <v>1262.1500000000001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ref="K28:P28" si="12">SUM(K29:K31)</f>
        <v>1262.1500000000001</v>
      </c>
      <c r="L28" s="10">
        <v>0</v>
      </c>
      <c r="M28" s="10">
        <f t="shared" ref="M28:O28" si="13">SUM(M29:M31)</f>
        <v>8183.94</v>
      </c>
      <c r="N28" s="10">
        <f t="shared" si="13"/>
        <v>148173.47</v>
      </c>
      <c r="O28" s="10">
        <f t="shared" si="13"/>
        <v>251933.11</v>
      </c>
      <c r="P28" s="10">
        <f t="shared" si="12"/>
        <v>409552.67</v>
      </c>
      <c r="Q28" s="10">
        <v>290709.20999999996</v>
      </c>
    </row>
    <row r="29" spans="1:17">
      <c r="A29" s="10" t="s">
        <v>19</v>
      </c>
      <c r="B29" s="10">
        <v>0</v>
      </c>
      <c r="C29" s="10">
        <v>0</v>
      </c>
      <c r="D29" s="10">
        <v>1262.1500000000001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1262.1500000000001</v>
      </c>
      <c r="L29" s="10">
        <v>0</v>
      </c>
      <c r="M29" s="10">
        <v>8183.94</v>
      </c>
      <c r="N29" s="10">
        <v>148173.47</v>
      </c>
      <c r="O29" s="10">
        <v>251933.11</v>
      </c>
      <c r="P29" s="10">
        <f>K29+M29+N29+O29</f>
        <v>409552.67</v>
      </c>
      <c r="Q29" s="10">
        <v>290741.55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0</v>
      </c>
      <c r="M31" s="10">
        <v>0</v>
      </c>
      <c r="N31" s="10">
        <v>0</v>
      </c>
      <c r="O31" s="10">
        <v>0</v>
      </c>
      <c r="P31" s="10">
        <f>K31+M31+N31+O31</f>
        <v>0</v>
      </c>
      <c r="Q31" s="10">
        <v>-32.340000000000003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J35" si="14">IFERROR(((B21+B26+B31)/(B19+B20+B24+B25+B29+B30)),0)</f>
        <v>9.1709668927281079E-2</v>
      </c>
      <c r="C35" s="18">
        <f t="shared" si="14"/>
        <v>9.5018068423422239E-2</v>
      </c>
      <c r="D35" s="18">
        <f t="shared" si="14"/>
        <v>6.5406489502951276E-2</v>
      </c>
      <c r="E35" s="18">
        <f t="shared" si="14"/>
        <v>0</v>
      </c>
      <c r="F35" s="18">
        <f t="shared" si="14"/>
        <v>0.23440999913079846</v>
      </c>
      <c r="G35" s="18">
        <f t="shared" si="14"/>
        <v>0.23322309778683928</v>
      </c>
      <c r="H35" s="18">
        <f t="shared" si="14"/>
        <v>1.3361026928582294E-2</v>
      </c>
      <c r="I35" s="18">
        <f t="shared" si="14"/>
        <v>0.08</v>
      </c>
      <c r="J35" s="18">
        <f t="shared" si="14"/>
        <v>0.26643710069843451</v>
      </c>
      <c r="K35" s="18">
        <f t="shared" ref="K35" si="15">IFERROR(((K21+K26+K31)/(K19+K20+K24+K25+K29+K30)),0)</f>
        <v>0.11246544333636815</v>
      </c>
      <c r="L35" s="18">
        <v>0.1168416228383459</v>
      </c>
      <c r="M35" s="18">
        <f t="shared" ref="M35:O35" si="16">IFERROR(((M21+M26+M31)/(M19+M20+M24+M25+M29+M30)),0)</f>
        <v>4.162651605185428E-2</v>
      </c>
      <c r="N35" s="18">
        <f t="shared" si="16"/>
        <v>1.9731429300049206E-2</v>
      </c>
      <c r="O35" s="18">
        <f t="shared" si="16"/>
        <v>0.10957751620799201</v>
      </c>
      <c r="P35" s="18">
        <f>IFERROR(((P21+P26+P31)/(P19+P20+P24+P25+P29+P30)),0)</f>
        <v>8.7768427293092074E-2</v>
      </c>
      <c r="Q35" s="18">
        <v>8.2432940907161814E-2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J37" si="17">+B33+B28+B23+B18+B8</f>
        <v>489345.85</v>
      </c>
      <c r="C37" s="13">
        <f t="shared" si="17"/>
        <v>262335.46999999997</v>
      </c>
      <c r="D37" s="13">
        <f t="shared" si="17"/>
        <v>139524.84</v>
      </c>
      <c r="E37" s="13">
        <f t="shared" si="17"/>
        <v>0</v>
      </c>
      <c r="F37" s="13">
        <f t="shared" si="17"/>
        <v>73943.42</v>
      </c>
      <c r="G37" s="13">
        <f t="shared" si="17"/>
        <v>195169.16999999998</v>
      </c>
      <c r="H37" s="13">
        <f t="shared" si="17"/>
        <v>465133.83999999997</v>
      </c>
      <c r="I37" s="13">
        <f t="shared" si="17"/>
        <v>3856.24</v>
      </c>
      <c r="J37" s="13">
        <f t="shared" si="17"/>
        <v>258639.90000000002</v>
      </c>
      <c r="K37" s="13">
        <f t="shared" ref="K37:P37" si="18">+K33+K28+K23+K18+K8</f>
        <v>1887948.3999999997</v>
      </c>
      <c r="L37" s="13">
        <v>3161872.5399999996</v>
      </c>
      <c r="M37" s="13">
        <f t="shared" ref="M37:O37" si="19">+M33+M28+M23+M18+M8</f>
        <v>587296.40999999992</v>
      </c>
      <c r="N37" s="13">
        <f t="shared" si="19"/>
        <v>1145180.95</v>
      </c>
      <c r="O37" s="13">
        <f t="shared" si="19"/>
        <v>3077273.0399999996</v>
      </c>
      <c r="P37" s="13">
        <f t="shared" si="18"/>
        <v>6697698.9500000002</v>
      </c>
      <c r="Q37" s="13">
        <v>6565599.5899999999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>
        <v>28488828.300000001</v>
      </c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-11668748.68</v>
      </c>
      <c r="C41" s="10">
        <f t="shared" ref="C41:P41" si="20">C37-C39</f>
        <v>-518365.20999999996</v>
      </c>
      <c r="D41" s="10">
        <f t="shared" si="20"/>
        <v>-406749.07000000007</v>
      </c>
      <c r="E41" s="10">
        <f t="shared" si="20"/>
        <v>-7443.46</v>
      </c>
      <c r="F41" s="10">
        <f t="shared" si="20"/>
        <v>-501354.62000000005</v>
      </c>
      <c r="G41" s="10">
        <f t="shared" si="20"/>
        <v>-396623.16</v>
      </c>
      <c r="H41" s="10">
        <f t="shared" si="20"/>
        <v>-2746821.33</v>
      </c>
      <c r="I41" s="10">
        <f t="shared" si="20"/>
        <v>3856.24</v>
      </c>
      <c r="J41" s="10">
        <f t="shared" si="20"/>
        <v>-10318192.959999999</v>
      </c>
      <c r="K41" s="10">
        <f t="shared" si="20"/>
        <v>-26600879.900000002</v>
      </c>
      <c r="L41" s="10">
        <v>-25326955.760000002</v>
      </c>
      <c r="M41" s="10">
        <f t="shared" si="20"/>
        <v>-689263.63000000012</v>
      </c>
      <c r="N41" s="10">
        <f t="shared" si="20"/>
        <v>-18014181.589999996</v>
      </c>
      <c r="O41" s="10">
        <f t="shared" si="20"/>
        <v>-15431051.160000004</v>
      </c>
      <c r="P41" s="10">
        <f t="shared" si="20"/>
        <v>-60735376.129999995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4918193.0599999996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4918193.0599999996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431662.07</v>
      </c>
      <c r="Q58" s="10">
        <f>SUM(P31+P21+P26)</f>
        <v>431662.07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1063302.1800000002</v>
      </c>
      <c r="Q59" s="10">
        <f>SUM(P16)</f>
        <v>1063302.1800000002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210175.12</v>
      </c>
      <c r="Q60" s="10">
        <f>P10</f>
        <v>210175.12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6623332.4300000006</v>
      </c>
      <c r="Q64" s="13">
        <f>SUM(Q54:Q62)</f>
        <v>42143008.009999998</v>
      </c>
    </row>
    <row r="65" spans="16:17" hidden="1">
      <c r="P65" s="10">
        <f>+P37-P64</f>
        <v>74366.519999999553</v>
      </c>
      <c r="Q65" s="10">
        <f>P64-Q64</f>
        <v>-35519675.579999998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25414.79</v>
      </c>
      <c r="D20" s="26">
        <v>49426</v>
      </c>
      <c r="E20" s="27">
        <f t="shared" si="0"/>
        <v>24011.21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184760.33</v>
      </c>
      <c r="D27" s="26">
        <v>551477</v>
      </c>
      <c r="E27" s="27">
        <f t="shared" si="0"/>
        <v>366716.67000000004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8943.9</v>
      </c>
      <c r="D41" s="36">
        <v>206389</v>
      </c>
      <c r="E41" s="27">
        <f t="shared" si="0"/>
        <v>197445.1</v>
      </c>
      <c r="F41" s="20"/>
    </row>
    <row r="42" spans="1:18">
      <c r="A42" s="28" t="s">
        <v>22</v>
      </c>
      <c r="B42" s="28" t="s">
        <v>6</v>
      </c>
      <c r="C42" s="29">
        <f>Instruction!C19</f>
        <v>32699.33</v>
      </c>
      <c r="D42" s="29">
        <v>93215</v>
      </c>
      <c r="E42" s="30">
        <f t="shared" si="0"/>
        <v>60515.67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16130.55</v>
      </c>
      <c r="D43" s="26">
        <v>375839</v>
      </c>
      <c r="E43" s="27">
        <f t="shared" si="0"/>
        <v>359708.45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268873.12</v>
      </c>
      <c r="D48" s="50">
        <v>0</v>
      </c>
      <c r="E48" s="30">
        <f t="shared" si="0"/>
        <v>-268873.12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221066.89</v>
      </c>
      <c r="D52" s="36">
        <v>564218</v>
      </c>
      <c r="E52" s="27">
        <f t="shared" si="0"/>
        <v>343151.11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92041.84</v>
      </c>
      <c r="D53" s="26">
        <v>778792</v>
      </c>
      <c r="E53" s="27">
        <f t="shared" si="0"/>
        <v>686750.16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3450.08</v>
      </c>
      <c r="D55" s="26">
        <v>11645</v>
      </c>
      <c r="E55" s="27">
        <f t="shared" si="0"/>
        <v>8194.92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0</v>
      </c>
      <c r="D66" s="26">
        <v>21595</v>
      </c>
      <c r="E66" s="27">
        <f t="shared" si="0"/>
        <v>21595</v>
      </c>
    </row>
    <row r="67" spans="1:7">
      <c r="A67" s="28" t="s">
        <v>20</v>
      </c>
      <c r="B67" s="28" t="s">
        <v>76</v>
      </c>
      <c r="C67" s="50">
        <f>Instruction!B24</f>
        <v>356368.29</v>
      </c>
      <c r="D67" s="50">
        <v>9111295</v>
      </c>
      <c r="E67" s="30">
        <f t="shared" ref="E67:E130" si="1">D67-C67</f>
        <v>8754926.7100000009</v>
      </c>
      <c r="F67" s="20"/>
    </row>
    <row r="68" spans="1:7">
      <c r="A68" s="20" t="s">
        <v>20</v>
      </c>
      <c r="B68" s="20" t="s">
        <v>6</v>
      </c>
      <c r="C68" s="26">
        <f>Instruction!C24</f>
        <v>194785.93</v>
      </c>
      <c r="D68" s="26">
        <v>730294</v>
      </c>
      <c r="E68" s="27">
        <f t="shared" si="1"/>
        <v>535508.07000000007</v>
      </c>
    </row>
    <row r="69" spans="1:7">
      <c r="A69" s="20" t="s">
        <v>20</v>
      </c>
      <c r="B69" s="20" t="s">
        <v>85</v>
      </c>
      <c r="C69" s="26">
        <f>Instruction!D24</f>
        <v>79975.62</v>
      </c>
      <c r="D69" s="26">
        <v>271247</v>
      </c>
      <c r="E69" s="27">
        <f t="shared" si="1"/>
        <v>191271.38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118464.51</v>
      </c>
      <c r="D72" s="26">
        <v>293434</v>
      </c>
      <c r="E72" s="27">
        <f t="shared" si="1"/>
        <v>174969.49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58345.74</v>
      </c>
      <c r="D74" s="50">
        <v>1929905</v>
      </c>
      <c r="E74" s="30">
        <f t="shared" si="1"/>
        <v>1871559.26</v>
      </c>
    </row>
    <row r="75" spans="1:7">
      <c r="A75" s="20" t="s">
        <v>20</v>
      </c>
      <c r="B75" s="20" t="s">
        <v>23</v>
      </c>
      <c r="C75" s="26">
        <f>Instruction!I24</f>
        <v>2578</v>
      </c>
      <c r="D75" s="26">
        <v>0</v>
      </c>
      <c r="E75" s="27">
        <f t="shared" si="1"/>
        <v>-2578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370764.18</v>
      </c>
      <c r="D77" s="50">
        <v>459160</v>
      </c>
      <c r="E77" s="30">
        <f t="shared" si="1"/>
        <v>88395.82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582146.37</v>
      </c>
      <c r="D78" s="26">
        <v>22793407</v>
      </c>
      <c r="E78" s="27">
        <f t="shared" si="1"/>
        <v>22211260.629999999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1870244.43</v>
      </c>
      <c r="D79" s="26">
        <v>8778619</v>
      </c>
      <c r="E79" s="27">
        <f t="shared" si="1"/>
        <v>6908374.5700000003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31052.66</v>
      </c>
      <c r="D80" s="26">
        <v>1371935</v>
      </c>
      <c r="E80" s="27">
        <f t="shared" si="1"/>
        <v>1340882.3400000001</v>
      </c>
    </row>
    <row r="81" spans="1:5">
      <c r="A81" s="20" t="s">
        <v>90</v>
      </c>
      <c r="B81" s="20" t="s">
        <v>6</v>
      </c>
      <c r="C81" s="26">
        <f>Instruction!C26</f>
        <v>18165.13</v>
      </c>
      <c r="D81" s="26">
        <v>156857</v>
      </c>
      <c r="E81" s="27">
        <f t="shared" si="1"/>
        <v>138691.87</v>
      </c>
    </row>
    <row r="82" spans="1:5">
      <c r="A82" s="20" t="s">
        <v>90</v>
      </c>
      <c r="B82" s="20" t="s">
        <v>85</v>
      </c>
      <c r="C82" s="26">
        <f>Instruction!D26</f>
        <v>6368.52</v>
      </c>
      <c r="D82" s="26">
        <v>18481</v>
      </c>
      <c r="E82" s="27">
        <f t="shared" si="1"/>
        <v>12112.48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27628.66</v>
      </c>
      <c r="D85" s="26">
        <v>8326</v>
      </c>
      <c r="E85" s="27">
        <f t="shared" si="1"/>
        <v>-19302.66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4371.9799999999996</v>
      </c>
      <c r="D87" s="26">
        <v>0</v>
      </c>
      <c r="E87" s="27">
        <f t="shared" si="1"/>
        <v>-4371.9799999999996</v>
      </c>
    </row>
    <row r="88" spans="1:5">
      <c r="A88" s="20" t="s">
        <v>90</v>
      </c>
      <c r="B88" s="20" t="s">
        <v>23</v>
      </c>
      <c r="C88" s="26">
        <f>Instruction!I26</f>
        <v>206.24</v>
      </c>
      <c r="D88" s="26">
        <v>0</v>
      </c>
      <c r="E88" s="27">
        <f t="shared" si="1"/>
        <v>-206.24</v>
      </c>
    </row>
    <row r="89" spans="1:5">
      <c r="A89" s="20" t="s">
        <v>90</v>
      </c>
      <c r="B89" s="20" t="s">
        <v>69</v>
      </c>
      <c r="C89" s="26">
        <f>Instruction!J26</f>
        <v>47066.7</v>
      </c>
      <c r="D89" s="26">
        <v>0</v>
      </c>
      <c r="E89" s="27">
        <f t="shared" si="1"/>
        <v>-47066.7</v>
      </c>
    </row>
    <row r="90" spans="1:5">
      <c r="A90" s="20" t="s">
        <v>90</v>
      </c>
      <c r="B90" s="20" t="s">
        <v>11</v>
      </c>
      <c r="C90" s="26">
        <f>Instruction!M26</f>
        <v>15774.29</v>
      </c>
      <c r="D90" s="26">
        <v>11188</v>
      </c>
      <c r="E90" s="27">
        <f t="shared" si="1"/>
        <v>-4586.2900000000009</v>
      </c>
    </row>
    <row r="91" spans="1:5">
      <c r="A91" s="20" t="s">
        <v>90</v>
      </c>
      <c r="B91" s="20" t="s">
        <v>79</v>
      </c>
      <c r="C91" s="26">
        <f>Instruction!N26</f>
        <v>18772.22</v>
      </c>
      <c r="D91" s="26">
        <v>874325</v>
      </c>
      <c r="E91" s="27">
        <f t="shared" si="1"/>
        <v>855552.78</v>
      </c>
    </row>
    <row r="92" spans="1:5">
      <c r="A92" s="20" t="s">
        <v>90</v>
      </c>
      <c r="B92" s="20" t="s">
        <v>78</v>
      </c>
      <c r="C92" s="26">
        <f>Instruction!O26</f>
        <v>242628.66</v>
      </c>
      <c r="D92" s="26">
        <v>1665423</v>
      </c>
      <c r="E92" s="27">
        <f t="shared" si="1"/>
        <v>1422794.34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0</v>
      </c>
      <c r="D94" s="26">
        <v>6809</v>
      </c>
      <c r="E94" s="27">
        <f t="shared" si="1"/>
        <v>6809</v>
      </c>
    </row>
    <row r="95" spans="1:5">
      <c r="A95" s="20" t="s">
        <v>21</v>
      </c>
      <c r="B95" s="20" t="s">
        <v>85</v>
      </c>
      <c r="C95" s="26">
        <f>Instruction!D29</f>
        <v>1262.1500000000001</v>
      </c>
      <c r="D95" s="26">
        <v>1906</v>
      </c>
      <c r="E95" s="27">
        <f t="shared" si="1"/>
        <v>643.84999999999991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8183.94</v>
      </c>
      <c r="D103" s="26">
        <v>39078</v>
      </c>
      <c r="E103" s="27">
        <f t="shared" si="1"/>
        <v>30894.06</v>
      </c>
    </row>
    <row r="104" spans="1:5">
      <c r="A104" s="20" t="s">
        <v>21</v>
      </c>
      <c r="B104" s="20" t="s">
        <v>79</v>
      </c>
      <c r="C104" s="26">
        <f>Instruction!N29</f>
        <v>148173.47</v>
      </c>
      <c r="D104" s="26">
        <v>681752</v>
      </c>
      <c r="E104" s="27">
        <f t="shared" si="1"/>
        <v>533578.53</v>
      </c>
    </row>
    <row r="105" spans="1:5">
      <c r="A105" s="20" t="s">
        <v>21</v>
      </c>
      <c r="B105" s="20" t="s">
        <v>78</v>
      </c>
      <c r="C105" s="26">
        <f>Instruction!O29</f>
        <v>251933.11</v>
      </c>
      <c r="D105" s="26">
        <v>3398945</v>
      </c>
      <c r="E105" s="27">
        <f t="shared" si="1"/>
        <v>3147011.89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Instruction!N31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70"/>
  <sheetViews>
    <sheetView workbookViewId="0">
      <pane xSplit="1" ySplit="6" topLeftCell="I7" activePane="bottomRight" state="frozen"/>
      <selection activeCell="O2" sqref="O2"/>
      <selection pane="topRight" activeCell="O2" sqref="O2"/>
      <selection pane="bottomLeft" activeCell="O2" sqref="O2"/>
      <selection pane="bottomRight" activeCell="O32" sqref="O32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FY23 Research Report - Oklahoma State University - Cash Numbers as of August 31,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FY23</v>
      </c>
      <c r="L4" s="19" t="s">
        <v>211</v>
      </c>
      <c r="M4" s="11"/>
      <c r="N4" s="11"/>
      <c r="O4" s="11" t="s">
        <v>25</v>
      </c>
      <c r="P4" s="19" t="str">
        <f>Instruction!P4</f>
        <v>FY23</v>
      </c>
      <c r="Q4" s="19" t="s">
        <v>211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1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1" ht="11.25" customHeight="1">
      <c r="A8" s="3" t="s">
        <v>15</v>
      </c>
      <c r="B8" s="10">
        <f t="shared" ref="B8:I8" si="0">ROUND(SUM(B9:B16),0)</f>
        <v>1379350</v>
      </c>
      <c r="C8" s="10">
        <f t="shared" si="0"/>
        <v>7643178</v>
      </c>
      <c r="D8" s="10">
        <f t="shared" si="0"/>
        <v>49355</v>
      </c>
      <c r="E8" s="10">
        <f t="shared" si="0"/>
        <v>2118</v>
      </c>
      <c r="F8" s="10">
        <f t="shared" si="0"/>
        <v>142685</v>
      </c>
      <c r="G8" s="10">
        <f t="shared" si="0"/>
        <v>2212375</v>
      </c>
      <c r="H8" s="10">
        <f t="shared" si="0"/>
        <v>991066</v>
      </c>
      <c r="I8" s="10">
        <f t="shared" si="0"/>
        <v>43519</v>
      </c>
      <c r="J8" s="10">
        <f t="shared" ref="J8" si="1">ROUND(SUM(J9:J16),0)</f>
        <v>0</v>
      </c>
      <c r="K8" s="10">
        <f t="shared" ref="K8:P8" si="2">SUM(K9:K16)</f>
        <v>12463647.110000001</v>
      </c>
      <c r="L8" s="10">
        <v>11978327.289999999</v>
      </c>
      <c r="M8" s="10">
        <f t="shared" ref="M8:O8" si="3">ROUND(SUM(M9:M16),0)</f>
        <v>2701</v>
      </c>
      <c r="N8" s="10">
        <f t="shared" si="3"/>
        <v>15</v>
      </c>
      <c r="O8" s="10">
        <f t="shared" si="3"/>
        <v>1431110</v>
      </c>
      <c r="P8" s="10">
        <f t="shared" si="2"/>
        <v>13897473.380000003</v>
      </c>
      <c r="Q8" s="10">
        <v>13154829.110000001</v>
      </c>
    </row>
    <row r="9" spans="1:21" s="2" customFormat="1" ht="11.25" customHeight="1">
      <c r="A9" s="2" t="s">
        <v>16</v>
      </c>
      <c r="B9" s="10">
        <v>686356.86</v>
      </c>
      <c r="C9" s="10">
        <v>5075557.16</v>
      </c>
      <c r="D9" s="10">
        <v>32167.85</v>
      </c>
      <c r="E9" s="10">
        <v>1537.34</v>
      </c>
      <c r="F9" s="10">
        <v>44199.05</v>
      </c>
      <c r="G9" s="10">
        <v>1555377.48</v>
      </c>
      <c r="H9" s="10">
        <v>716150.81</v>
      </c>
      <c r="I9" s="10">
        <v>29090.32</v>
      </c>
      <c r="J9" s="10">
        <v>0</v>
      </c>
      <c r="K9" s="2">
        <f t="shared" ref="K9:K16" si="4">SUM(B9:J9)</f>
        <v>8140436.870000001</v>
      </c>
      <c r="L9" s="2">
        <v>7914579.6699999999</v>
      </c>
      <c r="M9" s="10">
        <v>0</v>
      </c>
      <c r="N9" s="10">
        <v>0</v>
      </c>
      <c r="O9" s="10">
        <v>1020052.48</v>
      </c>
      <c r="P9" s="2">
        <f t="shared" ref="P9:P16" si="5">K9+M9+N9+O9</f>
        <v>9160489.3500000015</v>
      </c>
      <c r="Q9" s="2">
        <v>8861534.4800000004</v>
      </c>
      <c r="S9" s="10"/>
      <c r="T9" s="10"/>
      <c r="U9" s="10"/>
    </row>
    <row r="10" spans="1:21" s="2" customFormat="1" ht="11.25" customHeight="1">
      <c r="A10" s="2" t="s">
        <v>17</v>
      </c>
      <c r="B10" s="10">
        <v>0</v>
      </c>
      <c r="C10" s="10">
        <v>169342.8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2">
        <f t="shared" si="4"/>
        <v>169342.8</v>
      </c>
      <c r="L10" s="2">
        <v>172576.16</v>
      </c>
      <c r="M10" s="10">
        <v>0</v>
      </c>
      <c r="N10" s="10">
        <v>0</v>
      </c>
      <c r="O10" s="10">
        <v>0</v>
      </c>
      <c r="P10" s="2">
        <f t="shared" si="5"/>
        <v>169342.8</v>
      </c>
      <c r="Q10" s="2">
        <v>172576.16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2">
        <f t="shared" si="4"/>
        <v>0</v>
      </c>
      <c r="L11" s="2">
        <v>0</v>
      </c>
      <c r="M11" s="10">
        <v>0</v>
      </c>
      <c r="N11" s="10">
        <v>0</v>
      </c>
      <c r="O11" s="10">
        <v>0</v>
      </c>
      <c r="P11" s="2">
        <f t="shared" si="5"/>
        <v>0</v>
      </c>
      <c r="Q11" s="10">
        <v>0</v>
      </c>
    </row>
    <row r="12" spans="1:21" ht="11.25" customHeight="1">
      <c r="A12" s="2" t="s">
        <v>73</v>
      </c>
      <c r="B12" s="10">
        <v>254024.89</v>
      </c>
      <c r="C12" s="10">
        <v>1864867.56</v>
      </c>
      <c r="D12" s="10">
        <v>12159.45</v>
      </c>
      <c r="E12" s="10">
        <v>581.11</v>
      </c>
      <c r="F12" s="10">
        <v>16707.240000000002</v>
      </c>
      <c r="G12" s="10">
        <v>578589.11</v>
      </c>
      <c r="H12" s="10">
        <v>268454.45</v>
      </c>
      <c r="I12" s="10">
        <v>14428.8</v>
      </c>
      <c r="J12" s="10">
        <v>0</v>
      </c>
      <c r="K12" s="2">
        <f t="shared" si="4"/>
        <v>3009812.6100000003</v>
      </c>
      <c r="L12" s="2">
        <v>2896487.4099999997</v>
      </c>
      <c r="M12" s="10">
        <v>0</v>
      </c>
      <c r="N12" s="10">
        <v>0</v>
      </c>
      <c r="O12" s="10">
        <v>209713.28</v>
      </c>
      <c r="P12" s="2">
        <f t="shared" si="5"/>
        <v>3219525.89</v>
      </c>
      <c r="Q12" s="10">
        <v>3115706.9099999997</v>
      </c>
    </row>
    <row r="13" spans="1:21" ht="11.25" customHeight="1">
      <c r="A13" s="10" t="s">
        <v>30</v>
      </c>
      <c r="B13" s="10">
        <v>0</v>
      </c>
      <c r="C13" s="10">
        <v>64011.58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2">
        <f t="shared" si="4"/>
        <v>64011.58</v>
      </c>
      <c r="L13" s="2">
        <v>65233.79</v>
      </c>
      <c r="M13" s="10">
        <v>0</v>
      </c>
      <c r="N13" s="10">
        <v>0</v>
      </c>
      <c r="O13" s="10">
        <v>0</v>
      </c>
      <c r="P13" s="2">
        <f t="shared" si="5"/>
        <v>64011.58</v>
      </c>
      <c r="Q13" s="10">
        <v>65233.79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2">
        <f t="shared" si="4"/>
        <v>0</v>
      </c>
      <c r="L14" s="2">
        <v>0</v>
      </c>
      <c r="M14" s="10">
        <v>0</v>
      </c>
      <c r="N14" s="10">
        <v>0</v>
      </c>
      <c r="O14" s="10">
        <v>0</v>
      </c>
      <c r="P14" s="2">
        <f t="shared" si="5"/>
        <v>0</v>
      </c>
      <c r="Q14" s="10">
        <v>0</v>
      </c>
    </row>
    <row r="15" spans="1:21">
      <c r="A15" s="2" t="s">
        <v>75</v>
      </c>
      <c r="B15" s="10">
        <v>0</v>
      </c>
      <c r="C15" s="10">
        <v>366156.53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2">
        <f t="shared" si="4"/>
        <v>366156.53</v>
      </c>
      <c r="L15" s="2">
        <v>441828.55</v>
      </c>
      <c r="M15" s="10">
        <v>0</v>
      </c>
      <c r="N15" s="10">
        <v>0</v>
      </c>
      <c r="O15" s="10">
        <v>0</v>
      </c>
      <c r="P15" s="2">
        <f t="shared" si="5"/>
        <v>366156.53</v>
      </c>
      <c r="Q15" s="10">
        <v>441828.55</v>
      </c>
    </row>
    <row r="16" spans="1:21">
      <c r="A16" s="2" t="s">
        <v>66</v>
      </c>
      <c r="B16" s="10">
        <v>438967.92</v>
      </c>
      <c r="C16" s="10">
        <v>103241.94</v>
      </c>
      <c r="D16" s="10">
        <v>5028.16</v>
      </c>
      <c r="E16" s="10">
        <v>-0.01</v>
      </c>
      <c r="F16" s="10">
        <v>81778.960000000006</v>
      </c>
      <c r="G16" s="10">
        <v>78408.600000000006</v>
      </c>
      <c r="H16" s="10">
        <v>6461.15</v>
      </c>
      <c r="I16" s="10">
        <v>0</v>
      </c>
      <c r="J16" s="10">
        <v>0</v>
      </c>
      <c r="K16" s="2">
        <f t="shared" si="4"/>
        <v>713886.71999999997</v>
      </c>
      <c r="L16" s="2">
        <v>487621.70999999996</v>
      </c>
      <c r="M16" s="10">
        <v>2701.24</v>
      </c>
      <c r="N16" s="10">
        <v>14.71</v>
      </c>
      <c r="O16" s="10">
        <v>201344.56</v>
      </c>
      <c r="P16" s="2">
        <f t="shared" si="5"/>
        <v>917947.23</v>
      </c>
      <c r="Q16" s="10">
        <v>497949.22</v>
      </c>
    </row>
    <row r="18" spans="1:17">
      <c r="A18" s="9" t="s">
        <v>22</v>
      </c>
      <c r="B18" s="10">
        <f t="shared" ref="B18:I18" si="6">SUM(B19:B21)</f>
        <v>31133.68</v>
      </c>
      <c r="C18" s="10">
        <f t="shared" si="6"/>
        <v>151286.44</v>
      </c>
      <c r="D18" s="10">
        <f t="shared" si="6"/>
        <v>13308.68</v>
      </c>
      <c r="E18" s="10">
        <f t="shared" si="6"/>
        <v>0</v>
      </c>
      <c r="F18" s="10">
        <f t="shared" si="6"/>
        <v>2773.18</v>
      </c>
      <c r="G18" s="10">
        <f t="shared" si="6"/>
        <v>0</v>
      </c>
      <c r="H18" s="10">
        <f t="shared" si="6"/>
        <v>1147.27</v>
      </c>
      <c r="I18" s="10">
        <f t="shared" si="6"/>
        <v>0</v>
      </c>
      <c r="J18" s="10">
        <f t="shared" ref="J18" si="7">SUM(J19:J21)</f>
        <v>0</v>
      </c>
      <c r="K18" s="10">
        <f t="shared" ref="K18" si="8">SUM(K19:K21)</f>
        <v>199649.25</v>
      </c>
      <c r="L18" s="10">
        <v>403807.41000000003</v>
      </c>
      <c r="M18" s="10">
        <f t="shared" ref="M18:O18" si="9">SUM(M19:M21)</f>
        <v>0</v>
      </c>
      <c r="N18" s="10">
        <f t="shared" si="9"/>
        <v>0</v>
      </c>
      <c r="O18" s="10">
        <f t="shared" si="9"/>
        <v>490022.91</v>
      </c>
      <c r="P18" s="10">
        <f>SUM(P19:P21)</f>
        <v>689672.16</v>
      </c>
      <c r="Q18" s="10">
        <v>403807.41000000003</v>
      </c>
    </row>
    <row r="19" spans="1:17">
      <c r="A19" s="10" t="s">
        <v>19</v>
      </c>
      <c r="B19" s="10">
        <v>29879.3</v>
      </c>
      <c r="C19" s="10">
        <v>143265.04</v>
      </c>
      <c r="D19" s="10">
        <v>13308.68</v>
      </c>
      <c r="E19" s="10">
        <v>0</v>
      </c>
      <c r="F19" s="10">
        <v>2484.79</v>
      </c>
      <c r="G19" s="10">
        <v>0</v>
      </c>
      <c r="H19" s="10">
        <v>1147.27</v>
      </c>
      <c r="I19" s="10">
        <v>0</v>
      </c>
      <c r="J19" s="10">
        <v>0</v>
      </c>
      <c r="K19" s="2">
        <f>SUM(B19:J19)</f>
        <v>190085.08</v>
      </c>
      <c r="L19" s="2">
        <v>377989.85000000003</v>
      </c>
      <c r="M19" s="10">
        <v>0</v>
      </c>
      <c r="N19" s="10">
        <v>0</v>
      </c>
      <c r="O19" s="10">
        <v>488896.19</v>
      </c>
      <c r="P19" s="2">
        <f>K19+M19+N19+O19</f>
        <v>678981.27</v>
      </c>
      <c r="Q19" s="10">
        <v>377989.85000000003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2">
        <f>SUM(B20:J20)</f>
        <v>0</v>
      </c>
      <c r="L20" s="2">
        <v>0</v>
      </c>
      <c r="M20" s="10">
        <v>0</v>
      </c>
      <c r="N20" s="10">
        <v>0</v>
      </c>
      <c r="O20" s="10">
        <v>0</v>
      </c>
      <c r="P20" s="2">
        <f>K20+M20+N20+O20</f>
        <v>0</v>
      </c>
      <c r="Q20" s="10">
        <v>0</v>
      </c>
    </row>
    <row r="21" spans="1:17">
      <c r="A21" s="10" t="s">
        <v>31</v>
      </c>
      <c r="B21" s="10">
        <v>1254.3800000000001</v>
      </c>
      <c r="C21" s="10">
        <v>8021.4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2">
        <f>SUM(B21:J21)</f>
        <v>9564.1699999999983</v>
      </c>
      <c r="L21" s="2">
        <v>25817.559999999998</v>
      </c>
      <c r="M21" s="10">
        <v>0</v>
      </c>
      <c r="N21" s="10">
        <v>0</v>
      </c>
      <c r="O21" s="10">
        <v>1126.72</v>
      </c>
      <c r="P21" s="2">
        <f>K21+M21+N21+O21</f>
        <v>10690.889999999998</v>
      </c>
      <c r="Q21" s="10">
        <v>25817.559999999998</v>
      </c>
    </row>
    <row r="23" spans="1:17">
      <c r="A23" s="9" t="s">
        <v>20</v>
      </c>
      <c r="B23" s="10">
        <f t="shared" ref="B23:I23" si="10">SUM(B24:B26)</f>
        <v>1200605.77</v>
      </c>
      <c r="C23" s="10">
        <f t="shared" si="10"/>
        <v>596628.6</v>
      </c>
      <c r="D23" s="10">
        <f t="shared" si="10"/>
        <v>0</v>
      </c>
      <c r="E23" s="10">
        <f t="shared" si="10"/>
        <v>43842.39</v>
      </c>
      <c r="F23" s="10">
        <f t="shared" si="10"/>
        <v>1028952.68</v>
      </c>
      <c r="G23" s="10">
        <f t="shared" si="10"/>
        <v>294587.29000000004</v>
      </c>
      <c r="H23" s="10">
        <f t="shared" si="10"/>
        <v>1488.2</v>
      </c>
      <c r="I23" s="10">
        <f t="shared" si="10"/>
        <v>0</v>
      </c>
      <c r="J23" s="10">
        <f t="shared" ref="J23" si="11">SUM(J24:J26)</f>
        <v>0</v>
      </c>
      <c r="K23" s="10">
        <f t="shared" ref="K23" si="12">SUM(K24:K26)</f>
        <v>3166104.93</v>
      </c>
      <c r="L23" s="10">
        <v>3632604.1799999997</v>
      </c>
      <c r="M23" s="10">
        <f t="shared" ref="M23:O23" si="13">SUM(M24:M26)</f>
        <v>4046.16</v>
      </c>
      <c r="N23" s="10">
        <f t="shared" si="13"/>
        <v>0</v>
      </c>
      <c r="O23" s="10">
        <f t="shared" si="13"/>
        <v>949703.37</v>
      </c>
      <c r="P23" s="10">
        <f>SUM(P24:P26)</f>
        <v>4119854.4600000004</v>
      </c>
      <c r="Q23" s="10">
        <v>3906050.4899999998</v>
      </c>
    </row>
    <row r="24" spans="1:17">
      <c r="A24" s="10" t="s">
        <v>19</v>
      </c>
      <c r="B24" s="10">
        <v>1156831.1599999999</v>
      </c>
      <c r="C24" s="10">
        <v>485952.43</v>
      </c>
      <c r="D24" s="10">
        <v>0</v>
      </c>
      <c r="E24" s="10">
        <v>31815.95</v>
      </c>
      <c r="F24" s="10">
        <v>838904.54</v>
      </c>
      <c r="G24" s="10">
        <v>239039.35</v>
      </c>
      <c r="H24" s="10">
        <v>1079.98</v>
      </c>
      <c r="I24" s="10">
        <v>0</v>
      </c>
      <c r="J24" s="10">
        <v>0</v>
      </c>
      <c r="K24" s="2">
        <f>SUM(B24:J24)</f>
        <v>2753623.41</v>
      </c>
      <c r="L24" s="2">
        <v>3270780.4299999997</v>
      </c>
      <c r="M24" s="10">
        <v>4046.16</v>
      </c>
      <c r="N24" s="10">
        <v>0</v>
      </c>
      <c r="O24" s="10">
        <v>801028.83</v>
      </c>
      <c r="P24" s="2">
        <f>K24+M24+N24+O24</f>
        <v>3558698.4000000004</v>
      </c>
      <c r="Q24" s="10">
        <v>3503897.78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2">
        <f>SUM(B25:J25)</f>
        <v>0</v>
      </c>
      <c r="L25" s="2">
        <v>0</v>
      </c>
      <c r="M25" s="10">
        <v>0</v>
      </c>
      <c r="N25" s="10">
        <v>0</v>
      </c>
      <c r="O25" s="10">
        <v>0</v>
      </c>
      <c r="P25" s="2">
        <f>K25+M25+N25+O25</f>
        <v>0</v>
      </c>
      <c r="Q25" s="10">
        <v>0</v>
      </c>
    </row>
    <row r="26" spans="1:17">
      <c r="A26" s="10" t="s">
        <v>31</v>
      </c>
      <c r="B26" s="10">
        <v>43774.61</v>
      </c>
      <c r="C26" s="10">
        <v>110676.17</v>
      </c>
      <c r="D26" s="10">
        <v>0</v>
      </c>
      <c r="E26" s="10">
        <v>12026.44</v>
      </c>
      <c r="F26" s="10">
        <v>190048.14</v>
      </c>
      <c r="G26" s="10">
        <v>55547.94</v>
      </c>
      <c r="H26" s="10">
        <v>408.22</v>
      </c>
      <c r="I26" s="10">
        <v>0</v>
      </c>
      <c r="J26" s="10">
        <v>0</v>
      </c>
      <c r="K26" s="2">
        <f>SUM(B26:J26)</f>
        <v>412481.51999999996</v>
      </c>
      <c r="L26" s="2">
        <v>361823.74999999994</v>
      </c>
      <c r="M26" s="10">
        <v>0</v>
      </c>
      <c r="N26" s="10">
        <v>0</v>
      </c>
      <c r="O26" s="10">
        <v>148674.54</v>
      </c>
      <c r="P26" s="2">
        <f>K26+M26+N26+O26</f>
        <v>561156.05999999994</v>
      </c>
      <c r="Q26" s="10">
        <v>402152.70999999996</v>
      </c>
    </row>
    <row r="28" spans="1:17">
      <c r="A28" s="9" t="s">
        <v>21</v>
      </c>
      <c r="B28" s="10">
        <f t="shared" ref="B28:I28" si="14">SUM(B29:B31)</f>
        <v>242147.31</v>
      </c>
      <c r="C28" s="10">
        <f t="shared" si="14"/>
        <v>54944.08</v>
      </c>
      <c r="D28" s="10">
        <f t="shared" si="14"/>
        <v>0</v>
      </c>
      <c r="E28" s="10">
        <f t="shared" si="14"/>
        <v>0</v>
      </c>
      <c r="F28" s="10">
        <f t="shared" si="14"/>
        <v>122641.94</v>
      </c>
      <c r="G28" s="10">
        <f t="shared" si="14"/>
        <v>164104.43</v>
      </c>
      <c r="H28" s="10">
        <f t="shared" si="14"/>
        <v>15945.69</v>
      </c>
      <c r="I28" s="10">
        <f t="shared" si="14"/>
        <v>0</v>
      </c>
      <c r="J28" s="10">
        <f t="shared" ref="J28" si="15">SUM(J29:J31)</f>
        <v>0</v>
      </c>
      <c r="K28" s="10">
        <f t="shared" ref="K28" si="16">SUM(K29:K31)</f>
        <v>599783.44999999995</v>
      </c>
      <c r="L28" s="10">
        <v>512592.02</v>
      </c>
      <c r="M28" s="10">
        <f t="shared" ref="M28:O28" si="17">SUM(M29:M31)</f>
        <v>4823.6499999999996</v>
      </c>
      <c r="N28" s="10">
        <f t="shared" si="17"/>
        <v>28.89</v>
      </c>
      <c r="O28" s="10">
        <f t="shared" si="17"/>
        <v>23402.760000000002</v>
      </c>
      <c r="P28" s="10">
        <f>SUM(P29:P31)</f>
        <v>628038.75</v>
      </c>
      <c r="Q28" s="10">
        <v>512592.02</v>
      </c>
    </row>
    <row r="29" spans="1:17">
      <c r="A29" s="10" t="s">
        <v>19</v>
      </c>
      <c r="B29" s="10">
        <v>229310.88</v>
      </c>
      <c r="C29" s="10">
        <v>54253.68</v>
      </c>
      <c r="D29" s="10">
        <v>0</v>
      </c>
      <c r="E29" s="10">
        <v>0</v>
      </c>
      <c r="F29" s="10">
        <v>105637.25</v>
      </c>
      <c r="G29" s="10">
        <v>152979.91</v>
      </c>
      <c r="H29" s="10">
        <v>15945.69</v>
      </c>
      <c r="I29" s="10">
        <v>0</v>
      </c>
      <c r="J29" s="10">
        <v>0</v>
      </c>
      <c r="K29" s="2">
        <f>SUM(B29:J29)</f>
        <v>558127.40999999992</v>
      </c>
      <c r="L29" s="2">
        <v>480852.39</v>
      </c>
      <c r="M29" s="10">
        <v>4823.6499999999996</v>
      </c>
      <c r="N29" s="10">
        <v>28.89</v>
      </c>
      <c r="O29" s="10">
        <v>18265.490000000002</v>
      </c>
      <c r="P29" s="2">
        <f>K29+M29+N29+O29</f>
        <v>581245.43999999994</v>
      </c>
      <c r="Q29" s="10">
        <v>480852.39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2">
        <f>SUM(B30:J30)</f>
        <v>0</v>
      </c>
      <c r="L30" s="2">
        <v>0</v>
      </c>
      <c r="M30" s="10">
        <v>0</v>
      </c>
      <c r="N30" s="10">
        <v>0</v>
      </c>
      <c r="O30" s="10">
        <v>0</v>
      </c>
      <c r="P30" s="2">
        <f>K30+M30+N30+O30</f>
        <v>0</v>
      </c>
      <c r="Q30" s="10">
        <v>0</v>
      </c>
    </row>
    <row r="31" spans="1:17">
      <c r="A31" s="10" t="s">
        <v>31</v>
      </c>
      <c r="B31" s="10">
        <v>12836.43</v>
      </c>
      <c r="C31" s="10">
        <v>690.4</v>
      </c>
      <c r="D31" s="10">
        <v>0</v>
      </c>
      <c r="E31" s="10">
        <v>0</v>
      </c>
      <c r="F31" s="10">
        <v>17004.689999999999</v>
      </c>
      <c r="G31" s="10">
        <v>11124.52</v>
      </c>
      <c r="H31" s="10">
        <v>0</v>
      </c>
      <c r="I31" s="10">
        <v>0</v>
      </c>
      <c r="J31" s="10">
        <v>0</v>
      </c>
      <c r="K31" s="2">
        <f>SUM(B31:J31)</f>
        <v>41656.039999999994</v>
      </c>
      <c r="L31" s="2">
        <v>31739.63</v>
      </c>
      <c r="M31" s="10">
        <v>0</v>
      </c>
      <c r="N31" s="10">
        <v>0</v>
      </c>
      <c r="O31" s="10">
        <v>5137.2700000000004</v>
      </c>
      <c r="P31" s="2">
        <f>K31+M31+N31+O31</f>
        <v>46793.31</v>
      </c>
      <c r="Q31" s="10">
        <v>31739.63</v>
      </c>
    </row>
    <row r="33" spans="1:17">
      <c r="A33" s="9" t="s">
        <v>24</v>
      </c>
      <c r="B33" s="10">
        <v>0</v>
      </c>
      <c r="C33" s="10">
        <v>1386736.9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2">
        <f>SUM(B33:J33)</f>
        <v>1386736.9</v>
      </c>
      <c r="L33" s="2">
        <v>1250153.8500000001</v>
      </c>
      <c r="M33" s="10">
        <v>0</v>
      </c>
      <c r="N33" s="10">
        <v>0</v>
      </c>
      <c r="O33" s="10">
        <v>0</v>
      </c>
      <c r="P33" s="2">
        <f>K33+M33+N33+O33</f>
        <v>1386736.9</v>
      </c>
      <c r="Q33" s="10">
        <v>1250153.8500000001</v>
      </c>
    </row>
    <row r="34" spans="1:17">
      <c r="A34" s="9"/>
      <c r="P34" s="2"/>
    </row>
    <row r="35" spans="1:17" s="18" customFormat="1">
      <c r="A35" s="16" t="s">
        <v>62</v>
      </c>
      <c r="B35" s="18">
        <f t="shared" ref="B35:I35" si="18">IFERROR(((B21+B26+B31)/(B19+B20+B24+B25+B29+B30)),0)</f>
        <v>4.0864793746681817E-2</v>
      </c>
      <c r="C35" s="18">
        <f t="shared" si="18"/>
        <v>0.17467887269272445</v>
      </c>
      <c r="D35" s="18">
        <f t="shared" si="18"/>
        <v>0</v>
      </c>
      <c r="E35" s="18">
        <f t="shared" si="18"/>
        <v>0.37800034259545923</v>
      </c>
      <c r="F35" s="18">
        <f t="shared" si="18"/>
        <v>0.21893917697642659</v>
      </c>
      <c r="G35" s="18">
        <f t="shared" si="18"/>
        <v>0.17007444991350681</v>
      </c>
      <c r="H35" s="18">
        <f t="shared" si="18"/>
        <v>2.2463068716454242E-2</v>
      </c>
      <c r="I35" s="18">
        <f t="shared" si="18"/>
        <v>0</v>
      </c>
      <c r="J35" s="18">
        <f t="shared" ref="J35:K35" si="19">IFERROR(((J21+J26+J31)/(J19+J20+J24+J25+J29+J30)),0)</f>
        <v>0</v>
      </c>
      <c r="K35" s="18">
        <f t="shared" si="19"/>
        <v>0.1324167503108869</v>
      </c>
      <c r="L35" s="18">
        <v>0.10155430011720658</v>
      </c>
      <c r="M35" s="18">
        <f t="shared" ref="M35:O35" si="20">IFERROR(((M21+M26+M31)/(M19+M20+M24+M25+M29+M30)),0)</f>
        <v>0</v>
      </c>
      <c r="N35" s="18">
        <f t="shared" si="20"/>
        <v>0</v>
      </c>
      <c r="O35" s="18">
        <f t="shared" si="20"/>
        <v>0.11843728326694558</v>
      </c>
      <c r="P35" s="18">
        <f>IFERROR(((P21+P26+P31)/(P19+P20+P24+P25+P29+P30)),0)</f>
        <v>0.12837723058119907</v>
      </c>
      <c r="Q35" s="18">
        <v>0.10537183006380473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I37" si="21">+B33+B28+B23+B18+B8</f>
        <v>2853236.76</v>
      </c>
      <c r="C37" s="13">
        <f t="shared" si="21"/>
        <v>9832774.0199999996</v>
      </c>
      <c r="D37" s="13">
        <f t="shared" si="21"/>
        <v>62663.68</v>
      </c>
      <c r="E37" s="13">
        <f t="shared" si="21"/>
        <v>45960.39</v>
      </c>
      <c r="F37" s="13">
        <f t="shared" si="21"/>
        <v>1297052.8</v>
      </c>
      <c r="G37" s="13">
        <f t="shared" si="21"/>
        <v>2671066.7200000002</v>
      </c>
      <c r="H37" s="13">
        <f t="shared" si="21"/>
        <v>1009647.16</v>
      </c>
      <c r="I37" s="13">
        <f t="shared" si="21"/>
        <v>43519</v>
      </c>
      <c r="J37" s="13">
        <f t="shared" ref="J37" si="22">+J33+J28+J23+J18+J8</f>
        <v>0</v>
      </c>
      <c r="K37" s="13">
        <f t="shared" ref="K37:P37" si="23">+K33+K28+K23+K18+K8</f>
        <v>17815921.640000001</v>
      </c>
      <c r="L37" s="13">
        <v>17777484.75</v>
      </c>
      <c r="M37" s="13">
        <f t="shared" ref="M37:O37" si="24">+M33+M28+M23+M18+M8</f>
        <v>11570.81</v>
      </c>
      <c r="N37" s="13">
        <f t="shared" si="24"/>
        <v>43.89</v>
      </c>
      <c r="O37" s="13">
        <f t="shared" si="24"/>
        <v>2894239.04</v>
      </c>
      <c r="P37" s="13">
        <f t="shared" si="23"/>
        <v>20721775.650000002</v>
      </c>
      <c r="Q37" s="13">
        <v>19227432.880000003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10716569.050000003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4818925.1099999994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15535494.160000002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618640.25999999989</v>
      </c>
      <c r="Q51" s="10">
        <f>P31+P21+P26</f>
        <v>618640.25999999989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917947.23</v>
      </c>
      <c r="Q52" s="10">
        <f>SUM(P16)</f>
        <v>917947.23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17072081.650000002</v>
      </c>
      <c r="Q58" s="13">
        <f>SUM(Q47:Q56)</f>
        <v>78334614.430000007</v>
      </c>
    </row>
    <row r="59" spans="9:17" hidden="1">
      <c r="P59" s="10">
        <f>+P37-P58</f>
        <v>3649694</v>
      </c>
      <c r="Q59" s="10">
        <f>P58-Q58</f>
        <v>-61262532.780000001</v>
      </c>
    </row>
    <row r="60" spans="9:17" hidden="1"/>
    <row r="61" spans="9:17" hidden="1"/>
    <row r="62" spans="9:17" hidden="1"/>
    <row r="67" spans="11:11">
      <c r="K67" s="2"/>
    </row>
    <row r="68" spans="11:11">
      <c r="K68" s="2"/>
    </row>
    <row r="69" spans="11:11">
      <c r="K69" s="2"/>
    </row>
    <row r="70" spans="11:11">
      <c r="K70" s="2"/>
    </row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2022-09-07T18:47:20Z</cp:lastPrinted>
  <dcterms:created xsi:type="dcterms:W3CDTF">1997-10-10T20:56:20Z</dcterms:created>
  <dcterms:modified xsi:type="dcterms:W3CDTF">2023-09-13T02:51:45Z</dcterms:modified>
</cp:coreProperties>
</file>