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3" i="15"/>
  <c r="E32" i="1"/>
  <c r="E34" s="1"/>
  <c r="E31"/>
  <c r="E33"/>
  <c r="E25"/>
  <c r="C17" i="25"/>
  <c r="C25"/>
  <c r="C35"/>
  <c r="C43"/>
  <c r="B31" i="15"/>
  <c r="C28" s="1"/>
  <c r="C17"/>
  <c r="C22"/>
  <c r="C26"/>
  <c r="E55" i="1"/>
  <c r="E60"/>
  <c r="E66"/>
  <c r="E76"/>
  <c r="E91"/>
  <c r="E98"/>
  <c r="E109"/>
  <c r="E115"/>
  <c r="F17"/>
  <c r="F18"/>
  <c r="F19"/>
  <c r="F25" s="1"/>
  <c r="F20"/>
  <c r="F21"/>
  <c r="F22"/>
  <c r="F23"/>
  <c r="F24"/>
  <c r="C18" i="2"/>
  <c r="C26"/>
  <c r="B15" i="15"/>
  <c r="B32" s="1"/>
  <c r="B34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30" i="15"/>
  <c r="C25"/>
  <c r="C21"/>
  <c r="D19" i="2"/>
  <c r="D23"/>
  <c r="D14"/>
  <c r="D13"/>
  <c r="D22"/>
  <c r="D15"/>
  <c r="D18"/>
  <c r="D21"/>
  <c r="D25"/>
  <c r="D16"/>
  <c r="D20"/>
  <c r="D24"/>
  <c r="D17"/>
  <c r="E117" i="1"/>
  <c r="F76" s="1"/>
  <c r="D26" i="2"/>
  <c r="F115" i="1"/>
  <c r="F66"/>
  <c r="F55"/>
  <c r="F109"/>
  <c r="D20" i="25"/>
  <c r="D23"/>
  <c r="D14"/>
  <c r="D24"/>
  <c r="D21"/>
  <c r="D12"/>
  <c r="D18"/>
  <c r="D13"/>
  <c r="D17"/>
  <c r="D19"/>
  <c r="D15"/>
  <c r="D22"/>
  <c r="D16"/>
  <c r="D25"/>
  <c r="F32" i="1" l="1"/>
  <c r="F34"/>
  <c r="C19" i="15"/>
  <c r="C23"/>
  <c r="C27"/>
  <c r="C18"/>
  <c r="C29"/>
  <c r="C24"/>
  <c r="C20"/>
  <c r="F33" i="1"/>
  <c r="F31"/>
  <c r="F91"/>
  <c r="F60"/>
  <c r="F117" s="1"/>
  <c r="F98"/>
  <c r="F30"/>
  <c r="C31" i="15" l="1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<sst xmlns="http://schemas.openxmlformats.org/spreadsheetml/2006/main" count="288" uniqueCount="202">
  <si>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</si>
  <si>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</si>
  <si>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</si>
  <si>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</si>
  <si>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</si>
  <si>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</si>
  <si>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</si>
  <si>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</si>
  <si>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</si>
  <si>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</si>
  <si>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</si>
  <si>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</si>
  <si>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</si>
  <si>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</si>
  <si>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</si>
  <si>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</si>
  <si>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</si>
  <si>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</si>
  <si>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</si>
  <si>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</si>
  <si>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</si>
  <si>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</si>
  <si>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</si>
  <si>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</si>
  <si>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</si>
  <si>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</si>
  <si>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</si>
  <si>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</si>
  <si>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</si>
  <si>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</si>
  <si>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</si>
  <si>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</si>
  <si>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</si>
  <si>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</si>
  <si>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</si>
  <si>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</si>
  <si>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</si>
  <si>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</si>
  <si>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</si>
  <si>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</si>
  <si>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</si>
  <si>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</si>
  <si>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</si>
  <si>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</si>
  <si>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</si>
  <si>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</si>
  <si>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</si>
  <si>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</si>
  <si>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</si>
  <si>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</si>
  <si>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</si>
  <si>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</si>
  <si>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</si>
  <si>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</si>
  <si>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</si>
  <si>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</si>
  <si>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</si>
  <si>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</si>
  <si>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</si>
  <si>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</si>
  <si>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</si>
  <si>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</si>
  <si>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</si>
  <si>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</si>
  <si>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</si>
  <si>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</si>
  <si>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</si>
  <si>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</si>
  <si>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</si>
  <si>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</si>
  <si>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</si>
  <si>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</si>
  <si>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</si>
  <si>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</si>
  <si>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</si>
  <si>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</si>
  <si>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</si>
  <si>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</si>
  <si>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</si>
  <si>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</si>
  <si>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</si>
  <si>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</si>
  <si>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</si>
  <si>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</si>
  <si>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</si>
  <si>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</si>
  <si>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</si>
  <si>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</si>
  <si>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</si>
  <si>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</si>
  <si>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</si>
  <si>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</si>
  <si>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</si>
  <si>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</si>
  <si>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</si>
  <si>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</si>
  <si>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</si>
  <si>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</si>
  <si>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</si>
  <si>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</si>
  <si>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</si>
  <si>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</si>
  <si>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</si>
  <si>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</si>
  <si>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</si>
  <si>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</si>
  <si>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</si>
  <si>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</si>
  <si>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</si>
  <si>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</si>
  <si>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</si>
  <si>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</si>
  <si>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</si>
  <si>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</si>
  <si>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</si>
  <si>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</si>
  <si>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</si>
  <si>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</si>
  <si>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</si>
  <si>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</si>
  <si>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</si>
  <si>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</si>
  <si>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</si>
  <si>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</si>
  <si>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</si>
  <si>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</si>
  <si>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</si>
  <si>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</si>
  <si>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</si>
  <si>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</si>
  <si>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</si>
  <si>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</si>
  <si>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</si>
  <si>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</si>
  <si>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</si>
  <si>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</si>
  <si>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</si>
  <si>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</si>
  <si>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</si>
  <si>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</si>
  <si>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</si>
  <si>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</si>
  <si>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</si>
  <si>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</si>
  <si>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</si>
  <si>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</si>
  <si>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</si>
  <si>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</si>
  <si>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</si>
  <si>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</si>
  <si>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</si>
  <si>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</si>
  <si>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</si>
  <si>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</si>
  <si>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</si>
  <si>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</si>
  <si>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</si>
  <si>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</si>
  <si>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</si>
  <si>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</si>
  <si>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</si>
  <si>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</si>
  <si>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</si>
  <si>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</si>
  <si>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</si>
  <si>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</si>
  <si>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</si>
  <si>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</si>
  <si>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</si>
  <si>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</si>
  <si>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</si>
  <si>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</si>
  <si>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</si>
  <si>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</si>
  <si>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</si>
  <si>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</si>
  <si>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</si>
  <si>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</si>
  <si>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</si>
  <si>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</si>
  <si>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</si>
  <si>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</si>
  <si>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</si>
  <si>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</si>
  <si>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</si>
  <si>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</si>
  <si>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</si>
  <si>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</si>
  <si>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</si>
  <si>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</si>
  <si>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</si>
  <si>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</si>
  <si>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</si>
  <si>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</si>
  <si>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</si>
  <si>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</si>
  <si>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Oklahoma Agricultural Experiment Station</t>
  </si>
  <si>
    <t>011</t>
  </si>
  <si>
    <t>Institution Name:     Oklahoma Agricultural Experiment Station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</si>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</sst>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1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9" applyNumberFormat="1" applyFont="1" applyBorder="1"/>
    <xf numFmtId="0" fontId="13" fillId="0" borderId="0" xfId="0" applyFont="1"/>
    <xf numFmtId="164" fontId="11" fillId="0" borderId="0" xfId="14" applyNumberFormat="1" applyFont="1" applyAlignment="1">
      <alignment horizontal="centerContinuous"/>
    </xf>
    <xf numFmtId="166" fontId="8" fillId="0" borderId="0" xfId="9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9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9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4" applyNumberFormat="1" applyFont="1" applyBorder="1" applyAlignment="1">
      <alignment horizontal="right"/>
    </xf>
    <xf numFmtId="164" fontId="7" fillId="0" borderId="7" xfId="1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9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9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1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9" applyNumberFormat="1" applyFont="1" applyBorder="1"/>
    <xf numFmtId="164" fontId="12" fillId="0" borderId="7" xfId="1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1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9" applyNumberFormat="1" applyFont="1" applyBorder="1"/>
    <xf numFmtId="164" fontId="11" fillId="0" borderId="4" xfId="1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1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1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1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9" applyNumberFormat="1" applyFont="1" applyBorder="1"/>
    <xf numFmtId="164" fontId="11" fillId="0" borderId="2" xfId="1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1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14" applyNumberFormat="1" applyFont="1" applyBorder="1" applyAlignment="1">
      <alignment horizontal="center"/>
    </xf>
    <xf numFmtId="41" fontId="12" fillId="0" borderId="10" xfId="9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14" applyNumberFormat="1" applyFont="1" applyBorder="1" applyAlignment="1">
      <alignment horizontal="right"/>
    </xf>
    <xf numFmtId="164" fontId="12" fillId="0" borderId="6" xfId="14" applyNumberFormat="1" applyFont="1" applyBorder="1" applyAlignment="1"/>
    <xf numFmtId="166" fontId="12" fillId="0" borderId="10" xfId="9" applyNumberFormat="1" applyFont="1" applyBorder="1"/>
    <xf numFmtId="164" fontId="12" fillId="0" borderId="10" xfId="1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9" applyNumberFormat="1" applyFont="1" applyBorder="1"/>
    <xf numFmtId="164" fontId="11" fillId="0" borderId="25" xfId="14" applyNumberFormat="1" applyFont="1" applyBorder="1" applyAlignment="1"/>
    <xf numFmtId="165" fontId="12" fillId="0" borderId="7" xfId="1" applyNumberFormat="1" applyFont="1" applyBorder="1"/>
    <xf numFmtId="164" fontId="12" fillId="0" borderId="7" xfId="14" applyNumberFormat="1" applyFont="1" applyBorder="1" applyAlignment="1"/>
    <xf numFmtId="165" fontId="12" fillId="0" borderId="3" xfId="1" applyNumberFormat="1" applyFont="1" applyBorder="1"/>
    <xf numFmtId="164" fontId="12" fillId="0" borderId="3" xfId="14" applyNumberFormat="1" applyFont="1" applyBorder="1" applyAlignment="1"/>
    <xf numFmtId="166" fontId="11" fillId="0" borderId="2" xfId="9" applyNumberFormat="1" applyFont="1" applyBorder="1"/>
    <xf numFmtId="164" fontId="11" fillId="0" borderId="5" xfId="1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9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9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9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9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14" applyNumberFormat="1" applyFont="1" applyFill="1" applyBorder="1" applyAlignment="1">
      <alignment horizontal="right"/>
    </xf>
    <xf numFmtId="164" fontId="11" fillId="0" borderId="7" xfId="14" applyNumberFormat="1" applyFont="1" applyBorder="1" applyAlignment="1">
      <alignment horizontal="right"/>
    </xf>
    <xf numFmtId="0" fontId="11" fillId="0" borderId="9" xfId="0" applyFont="1" applyBorder="1"/>
    <xf numFmtId="0" fontId="12" fillId="0" borderId="27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14" applyNumberFormat="1" applyFont="1" applyBorder="1" applyAlignment="1">
      <alignment horizontal="right"/>
    </xf>
    <xf numFmtId="41" fontId="12" fillId="0" borderId="12" xfId="9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9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9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6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13" applyFont="1" applyAlignment="1">
      <alignment horizontal="centerContinuous"/>
    </xf>
    <xf numFmtId="0" fontId="21" fillId="0" borderId="0" xfId="13" applyAlignment="1">
      <alignment horizontal="centerContinuous"/>
    </xf>
    <xf numFmtId="0" fontId="21" fillId="0" borderId="0" xfId="13"/>
    <xf numFmtId="0" fontId="24" fillId="0" borderId="0" xfId="13" applyFont="1"/>
    <xf numFmtId="0" fontId="11" fillId="0" borderId="0" xfId="13" applyFont="1" applyAlignment="1">
      <alignment horizontal="centerContinuous"/>
    </xf>
    <xf numFmtId="0" fontId="25" fillId="0" borderId="0" xfId="13" applyFont="1" applyBorder="1" applyAlignment="1">
      <alignment horizontal="center" vertical="top"/>
    </xf>
    <xf numFmtId="0" fontId="11" fillId="0" borderId="0" xfId="13" applyFont="1" applyBorder="1" applyAlignment="1">
      <alignment horizontal="right" vertical="top"/>
    </xf>
    <xf numFmtId="0" fontId="12" fillId="0" borderId="0" xfId="13" applyFont="1" applyAlignment="1">
      <alignment horizontal="centerContinuous"/>
    </xf>
    <xf numFmtId="0" fontId="9" fillId="2" borderId="17" xfId="13" applyFont="1" applyFill="1" applyBorder="1" applyAlignment="1">
      <alignment horizontal="centerContinuous"/>
    </xf>
    <xf numFmtId="0" fontId="11" fillId="2" borderId="1" xfId="13" applyFont="1" applyFill="1" applyBorder="1" applyAlignment="1">
      <alignment horizontal="centerContinuous"/>
    </xf>
    <xf numFmtId="0" fontId="11" fillId="2" borderId="2" xfId="13" applyFont="1" applyFill="1" applyBorder="1" applyAlignment="1">
      <alignment horizontal="centerContinuous"/>
    </xf>
    <xf numFmtId="0" fontId="11" fillId="0" borderId="17" xfId="13" applyFont="1" applyBorder="1" applyAlignment="1">
      <alignment horizontal="centerContinuous"/>
    </xf>
    <xf numFmtId="0" fontId="11" fillId="0" borderId="5" xfId="13" applyFont="1" applyBorder="1" applyAlignment="1">
      <alignment horizontal="center"/>
    </xf>
    <xf numFmtId="0" fontId="11" fillId="0" borderId="2" xfId="13" applyFont="1" applyBorder="1" applyAlignment="1"/>
    <xf numFmtId="0" fontId="12" fillId="0" borderId="29" xfId="13" applyFont="1" applyBorder="1"/>
    <xf numFmtId="0" fontId="12" fillId="0" borderId="12" xfId="13" applyFont="1" applyBorder="1"/>
    <xf numFmtId="164" fontId="12" fillId="0" borderId="10" xfId="14" applyNumberFormat="1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164" fontId="11" fillId="0" borderId="24" xfId="14" applyNumberFormat="1" applyFont="1" applyBorder="1" applyAlignment="1">
      <alignment horizontal="center"/>
    </xf>
    <xf numFmtId="164" fontId="12" fillId="0" borderId="7" xfId="14" applyNumberFormat="1" applyFont="1" applyBorder="1" applyAlignment="1">
      <alignment horizontal="center"/>
    </xf>
    <xf numFmtId="0" fontId="12" fillId="0" borderId="8" xfId="13" applyFont="1" applyBorder="1"/>
    <xf numFmtId="164" fontId="12" fillId="0" borderId="3" xfId="14" applyNumberFormat="1" applyFont="1" applyBorder="1" applyAlignment="1">
      <alignment horizontal="center"/>
    </xf>
    <xf numFmtId="164" fontId="11" fillId="0" borderId="5" xfId="14" applyNumberFormat="1" applyFont="1" applyBorder="1" applyAlignment="1">
      <alignment horizontal="center"/>
    </xf>
    <xf numFmtId="0" fontId="21" fillId="0" borderId="20" xfId="13" applyBorder="1"/>
    <xf numFmtId="0" fontId="9" fillId="2" borderId="17" xfId="13" applyFont="1" applyFill="1" applyBorder="1" applyAlignment="1">
      <alignment horizontal="centerContinuous" wrapText="1"/>
    </xf>
    <xf numFmtId="164" fontId="12" fillId="0" borderId="30" xfId="14" applyNumberFormat="1" applyFont="1" applyBorder="1" applyAlignment="1">
      <alignment horizontal="center"/>
    </xf>
    <xf numFmtId="0" fontId="21" fillId="0" borderId="28" xfId="13" applyBorder="1"/>
    <xf numFmtId="0" fontId="21" fillId="0" borderId="18" xfId="13" applyBorder="1"/>
    <xf numFmtId="0" fontId="21" fillId="0" borderId="19" xfId="13" applyBorder="1"/>
    <xf numFmtId="0" fontId="26" fillId="0" borderId="20" xfId="13" applyFont="1" applyBorder="1"/>
    <xf numFmtId="43" fontId="27" fillId="0" borderId="5" xfId="1" applyFont="1" applyBorder="1"/>
    <xf numFmtId="0" fontId="21" fillId="0" borderId="3" xfId="13" applyBorder="1"/>
    <xf numFmtId="43" fontId="27" fillId="0" borderId="0" xfId="1" applyFont="1" applyBorder="1"/>
    <xf numFmtId="0" fontId="21" fillId="0" borderId="0" xfId="13" applyBorder="1"/>
    <xf numFmtId="0" fontId="21" fillId="0" borderId="17" xfId="13" applyBorder="1"/>
    <xf numFmtId="0" fontId="21" fillId="0" borderId="16" xfId="13" applyBorder="1"/>
    <xf numFmtId="0" fontId="21" fillId="0" borderId="4" xfId="13" applyBorder="1"/>
    <xf numFmtId="14" fontId="0" fillId="0" borderId="0" xfId="0" applyNumberFormat="1" applyFill="1"/>
    <xf numFmtId="0" fontId="11" fillId="0" borderId="17" xfId="0" applyFont="1" applyBorder="1" applyAlignment="1">
      <alignment horizontal="left"/>
    </xf>
    <xf numFmtId="167" fontId="11" fillId="0" borderId="5" xfId="0" applyNumberFormat="1" applyFont="1" applyBorder="1" applyAlignment="1">
      <alignment horizontal="centerContinuous"/>
    </xf>
    <xf numFmtId="164" fontId="11" fillId="0" borderId="0" xfId="15" applyNumberFormat="1" applyFont="1" applyAlignment="1">
      <alignment horizontal="centerContinuous"/>
    </xf>
    <xf numFmtId="41" fontId="11" fillId="0" borderId="0" xfId="6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7" applyNumberFormat="1" applyFont="1" applyBorder="1"/>
    <xf numFmtId="165" fontId="12" fillId="0" borderId="10" xfId="8" applyNumberFormat="1" applyFont="1" applyBorder="1"/>
    <xf numFmtId="165" fontId="12" fillId="0" borderId="3" xfId="8" applyNumberFormat="1" applyFont="1" applyBorder="1"/>
    <xf numFmtId="0" fontId="11" fillId="0" borderId="5" xfId="0" quotePrefix="1" applyFont="1" applyBorder="1" applyAlignment="1">
      <alignment horizontal="center"/>
    </xf>
    <xf numFmtId="165" fontId="27" fillId="0" borderId="5" xfId="1" applyNumberFormat="1" applyFont="1" applyBorder="1"/>
    <xf numFmtId="0" fontId="13" fillId="0" borderId="17" xfId="13" applyFont="1" applyBorder="1" applyAlignment="1">
      <alignment wrapText="1"/>
    </xf>
    <xf numFmtId="0" fontId="28" fillId="0" borderId="1" xfId="13" applyFont="1" applyBorder="1" applyAlignment="1">
      <alignment wrapText="1"/>
    </xf>
    <xf numFmtId="0" fontId="28" fillId="0" borderId="2" xfId="13" applyFont="1" applyBorder="1" applyAlignment="1"/>
    <xf numFmtId="0" fontId="13" fillId="0" borderId="17" xfId="13" applyFont="1" applyBorder="1" applyAlignment="1"/>
    <xf numFmtId="0" fontId="28" fillId="0" borderId="1" xfId="13" applyFont="1" applyBorder="1" applyAlignment="1"/>
    <xf numFmtId="0" fontId="11" fillId="0" borderId="17" xfId="13" applyFont="1" applyBorder="1" applyAlignment="1">
      <alignment horizontal="left"/>
    </xf>
    <xf numFmtId="0" fontId="21" fillId="0" borderId="2" xfId="13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7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15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6">
    <cellStyle name="Comma" xfId="1" builtinId="3"/>
    <cellStyle name="Comma 12" xfId="2"/>
    <cellStyle name="Comma 15" xfId="3"/>
    <cellStyle name="Comma 16" xfId="4"/>
    <cellStyle name="Comma 33" xfId="5"/>
    <cellStyle name="Comma 5" xfId="6"/>
    <cellStyle name="Comma 7" xfId="7"/>
    <cellStyle name="Comma 8" xfId="8"/>
    <cellStyle name="Currency" xfId="9" builtinId="4"/>
    <cellStyle name="Currency 12" xfId="10"/>
    <cellStyle name="Currency 13" xfId="11"/>
    <cellStyle name="Currency 15" xfId="12"/>
    <cellStyle name="Normal" xfId="0" builtinId="0"/>
    <cellStyle name="Normal_SRA3 - Stimulas Budget Forms - For Consideration" xfId="13"/>
    <cellStyle name="Percent" xfId="14" builtinId="5"/>
    <cellStyle name="Percent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98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99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2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13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196</v>
      </c>
      <c r="C6" s="229"/>
      <c r="D6" s="214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0</v>
      </c>
      <c r="D12" s="191">
        <f t="shared" ref="D12:D18" si="0">C12/C$25</f>
        <v>0</v>
      </c>
    </row>
    <row r="13" spans="2:4" ht="15.75">
      <c r="B13" s="190" t="s">
        <v>93</v>
      </c>
      <c r="C13" s="118">
        <v>2168943</v>
      </c>
      <c r="D13" s="191">
        <f t="shared" si="0"/>
        <v>1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2168943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2168943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05"/>
      <c r="D46" s="206"/>
    </row>
    <row r="47" spans="2:4" ht="12.75" customHeight="1">
      <c r="B47" s="204"/>
      <c r="C47" s="207"/>
      <c r="D47" s="206"/>
    </row>
    <row r="48" spans="2:4" ht="15.75" customHeight="1">
      <c r="B48" s="204" t="s">
        <v>192</v>
      </c>
      <c r="C48" s="222">
        <v>27</v>
      </c>
      <c r="D48" s="206"/>
    </row>
    <row r="49" spans="2:4" ht="12.75" customHeight="1">
      <c r="B49" s="204"/>
      <c r="C49" s="208"/>
      <c r="D49" s="206"/>
    </row>
    <row r="50" spans="2:4" ht="18.75">
      <c r="B50" s="204" t="s">
        <v>193</v>
      </c>
      <c r="C50" s="208"/>
      <c r="D50" s="206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9"/>
      <c r="C54" s="210"/>
      <c r="D54" s="211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4" t="s">
        <v>162</v>
      </c>
      <c r="B1" s="234"/>
      <c r="C1" s="234"/>
      <c r="D1" s="234"/>
      <c r="E1" s="234"/>
      <c r="F1" s="234"/>
      <c r="G1" s="33"/>
    </row>
    <row r="2" spans="1:7" ht="15.75">
      <c r="A2" s="238" t="s">
        <v>124</v>
      </c>
      <c r="B2" s="238"/>
      <c r="C2" s="238"/>
      <c r="D2" s="238"/>
      <c r="E2" s="238"/>
      <c r="F2" s="238"/>
      <c r="G2" s="9"/>
    </row>
    <row r="3" spans="1:7" ht="15.75" customHeight="1">
      <c r="A3" s="238" t="s">
        <v>125</v>
      </c>
      <c r="B3" s="238"/>
      <c r="C3" s="238"/>
      <c r="D3" s="238"/>
      <c r="E3" s="238"/>
      <c r="F3" s="238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0" t="s">
        <v>126</v>
      </c>
      <c r="B10" s="240"/>
      <c r="C10" s="221" t="s">
        <v>197</v>
      </c>
      <c r="D10" s="12"/>
      <c r="E10" s="4"/>
      <c r="F10" s="4"/>
      <c r="G10" s="9"/>
    </row>
    <row r="11" spans="1:7" ht="15.75">
      <c r="A11" s="241" t="s">
        <v>122</v>
      </c>
      <c r="B11" s="242"/>
      <c r="C11" s="235" t="s">
        <v>196</v>
      </c>
      <c r="D11" s="233"/>
      <c r="E11" s="54" t="s">
        <v>127</v>
      </c>
      <c r="F11" s="214">
        <v>39989</v>
      </c>
      <c r="G11" s="9"/>
    </row>
    <row r="12" spans="1:7" ht="15.75">
      <c r="A12" s="241" t="s">
        <v>128</v>
      </c>
      <c r="B12" s="242"/>
      <c r="C12" s="236" t="s">
        <v>195</v>
      </c>
      <c r="D12" s="237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0</v>
      </c>
      <c r="F17" s="71">
        <f>E17/E$25</f>
        <v>0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30148132</v>
      </c>
      <c r="F18" s="75">
        <f t="shared" ref="F18:F24" si="0">E18/E$25</f>
        <v>1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0</v>
      </c>
      <c r="F19" s="75">
        <f t="shared" si="0"/>
        <v>0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0</v>
      </c>
      <c r="F20" s="75">
        <f t="shared" si="0"/>
        <v>0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0</v>
      </c>
      <c r="F21" s="75">
        <f t="shared" si="0"/>
        <v>0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0</v>
      </c>
      <c r="F22" s="75">
        <f t="shared" si="0"/>
        <v>0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0</v>
      </c>
      <c r="F23" s="75">
        <f t="shared" si="0"/>
        <v>0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0</v>
      </c>
      <c r="F24" s="75">
        <f t="shared" si="0"/>
        <v>0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30148132</v>
      </c>
      <c r="F25" s="80">
        <f>SUM(F17:F24)</f>
        <v>1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v>750000</v>
      </c>
      <c r="F30" s="71">
        <f>E30/E$34</f>
        <v>2.4877163202018618E-2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27229189</v>
      </c>
      <c r="F31" s="71">
        <f>E31/E$34</f>
        <v>0.9031799714821469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f>'Schedule C - I'!B18</f>
        <v>0</v>
      </c>
      <c r="F32" s="71">
        <f>E32/E$34</f>
        <v>0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2168943</v>
      </c>
      <c r="F33" s="71">
        <f>E33/E$34</f>
        <v>7.1942865315834492E-2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30148132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8"/>
      <c r="B36" s="239"/>
      <c r="C36" s="239"/>
      <c r="D36" s="239"/>
      <c r="E36" s="239"/>
      <c r="F36" s="239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0" t="s">
        <v>122</v>
      </c>
      <c r="B44" s="231"/>
      <c r="C44" s="232" t="s">
        <v>196</v>
      </c>
      <c r="D44" s="233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0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0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0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0</v>
      </c>
      <c r="F55" s="102">
        <f>E55/E$117</f>
        <v>0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30148132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30148132</v>
      </c>
      <c r="F60" s="102">
        <f>E60/E$117</f>
        <v>1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0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0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0</v>
      </c>
      <c r="F66" s="102">
        <f>E66/E$117</f>
        <v>0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0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0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0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0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0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0</v>
      </c>
      <c r="F76" s="102">
        <f>E76/E$117</f>
        <v>0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0" t="s">
        <v>122</v>
      </c>
      <c r="B78" s="231"/>
      <c r="C78" s="232" t="s">
        <v>196</v>
      </c>
      <c r="D78" s="233"/>
      <c r="E78" s="216"/>
      <c r="F78" s="215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0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0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0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0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0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0</v>
      </c>
      <c r="F91" s="102">
        <f>E91/E$117</f>
        <v>0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0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0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0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0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0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0</v>
      </c>
      <c r="F98" s="102">
        <f>E98/E$117</f>
        <v>0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0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0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0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0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0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0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0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0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0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0</v>
      </c>
      <c r="F109" s="102">
        <f>E109/E$117</f>
        <v>0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0</v>
      </c>
      <c r="F115" s="102">
        <f>E115/E$117</f>
        <v>0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30148132</v>
      </c>
      <c r="F117" s="80">
        <f>F55+F60+F66+F76+F91+F98+F109+F115</f>
        <v>1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78:B78"/>
    <mergeCell ref="C78:D78"/>
    <mergeCell ref="A1:F1"/>
    <mergeCell ref="C11:D11"/>
    <mergeCell ref="C12:D12"/>
    <mergeCell ref="A44:B44"/>
    <mergeCell ref="C44:D44"/>
    <mergeCell ref="A36:F36"/>
    <mergeCell ref="A2:F2"/>
    <mergeCell ref="A10:B10"/>
    <mergeCell ref="A11:B11"/>
    <mergeCell ref="A12:B12"/>
    <mergeCell ref="A3:F3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13" t="s">
        <v>129</v>
      </c>
      <c r="B8" s="232" t="s">
        <v>196</v>
      </c>
      <c r="C8" s="233"/>
      <c r="D8" s="217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8">
        <v>0</v>
      </c>
      <c r="D13" s="117">
        <f>C13/C26</f>
        <v>0</v>
      </c>
    </row>
    <row r="14" spans="1:6" ht="20.25" customHeight="1">
      <c r="A14" s="129" t="s">
        <v>88</v>
      </c>
      <c r="B14" s="73" t="s">
        <v>93</v>
      </c>
      <c r="C14" s="218">
        <v>16199780</v>
      </c>
      <c r="D14" s="117">
        <f t="shared" ref="D14:D19" si="0">C14/C$26</f>
        <v>0.5373394278623963</v>
      </c>
    </row>
    <row r="15" spans="1:6" ht="20.25" customHeight="1">
      <c r="A15" s="129" t="s">
        <v>89</v>
      </c>
      <c r="B15" s="73" t="s">
        <v>94</v>
      </c>
      <c r="C15" s="218">
        <v>3777000</v>
      </c>
      <c r="D15" s="117">
        <f t="shared" si="0"/>
        <v>0.12528139388536577</v>
      </c>
    </row>
    <row r="16" spans="1:6" ht="20.25" customHeight="1">
      <c r="A16" s="129" t="s">
        <v>90</v>
      </c>
      <c r="B16" s="73" t="s">
        <v>95</v>
      </c>
      <c r="C16" s="218">
        <v>7165243</v>
      </c>
      <c r="D16" s="117">
        <f t="shared" si="0"/>
        <v>0.23766789265749533</v>
      </c>
    </row>
    <row r="17" spans="1:5" ht="20.25" customHeight="1">
      <c r="A17" s="129" t="s">
        <v>91</v>
      </c>
      <c r="B17" s="73" t="s">
        <v>96</v>
      </c>
      <c r="C17" s="218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27142023</v>
      </c>
      <c r="D18" s="121">
        <f t="shared" si="0"/>
        <v>0.90028871440525737</v>
      </c>
    </row>
    <row r="19" spans="1:5" ht="20.25" customHeight="1">
      <c r="A19" s="129">
        <v>2</v>
      </c>
      <c r="B19" s="73" t="s">
        <v>65</v>
      </c>
      <c r="C19" s="219">
        <v>305500</v>
      </c>
      <c r="D19" s="123">
        <f t="shared" si="0"/>
        <v>1.0133297810955583E-2</v>
      </c>
    </row>
    <row r="20" spans="1:5" ht="20.25" customHeight="1">
      <c r="A20" s="129">
        <v>3</v>
      </c>
      <c r="B20" s="73" t="s">
        <v>53</v>
      </c>
      <c r="C20" s="219">
        <v>205098</v>
      </c>
      <c r="D20" s="117">
        <f>C20/C26</f>
        <v>6.8030085578768195E-3</v>
      </c>
    </row>
    <row r="21" spans="1:5" ht="20.25" customHeight="1">
      <c r="A21" s="129">
        <v>4</v>
      </c>
      <c r="B21" s="73" t="s">
        <v>66</v>
      </c>
      <c r="C21" s="219">
        <v>1932511</v>
      </c>
      <c r="D21" s="117">
        <f>C21/C26</f>
        <v>6.4100522048928271E-2</v>
      </c>
    </row>
    <row r="22" spans="1:5" ht="20.25" customHeight="1">
      <c r="A22" s="129">
        <v>5</v>
      </c>
      <c r="B22" s="73" t="s">
        <v>67</v>
      </c>
      <c r="C22" s="219">
        <v>563000</v>
      </c>
      <c r="D22" s="117">
        <f>C22/C26</f>
        <v>1.8674457176981976E-2</v>
      </c>
    </row>
    <row r="23" spans="1:5" ht="20.25" customHeight="1">
      <c r="A23" s="129">
        <v>6</v>
      </c>
      <c r="B23" s="73" t="s">
        <v>68</v>
      </c>
      <c r="C23" s="219">
        <v>0</v>
      </c>
      <c r="D23" s="117">
        <f>C23/C26</f>
        <v>0</v>
      </c>
    </row>
    <row r="24" spans="1:5" ht="20.25" customHeight="1">
      <c r="A24" s="129">
        <v>7</v>
      </c>
      <c r="B24" s="73" t="s">
        <v>69</v>
      </c>
      <c r="C24" s="219">
        <v>0</v>
      </c>
      <c r="D24" s="117">
        <f>C24/C26</f>
        <v>0</v>
      </c>
    </row>
    <row r="25" spans="1:5" ht="20.25" customHeight="1">
      <c r="A25" s="67">
        <v>8</v>
      </c>
      <c r="B25" s="95" t="s">
        <v>70</v>
      </c>
      <c r="C25" s="220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30148132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mergeCells count="1">
    <mergeCell ref="B8:C8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13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1000000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1000000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27229189</v>
      </c>
      <c r="C17" s="71">
        <f t="shared" ref="C17:C30" si="0">B17/B$31</f>
        <v>0.92622174089156417</v>
      </c>
      <c r="D17" s="144"/>
    </row>
    <row r="18" spans="1:4" s="1" customFormat="1" ht="15" customHeight="1">
      <c r="A18" s="153" t="s">
        <v>165</v>
      </c>
      <c r="B18" s="157">
        <v>0</v>
      </c>
      <c r="C18" s="71">
        <f t="shared" si="0"/>
        <v>0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0</v>
      </c>
      <c r="C21" s="75">
        <f t="shared" si="0"/>
        <v>0</v>
      </c>
      <c r="D21" s="144"/>
    </row>
    <row r="22" spans="1:4" ht="15" customHeight="1">
      <c r="A22" s="148" t="s">
        <v>118</v>
      </c>
      <c r="B22" s="110">
        <v>0</v>
      </c>
      <c r="C22" s="75">
        <f t="shared" si="0"/>
        <v>0</v>
      </c>
      <c r="D22" s="13"/>
    </row>
    <row r="23" spans="1:4" ht="15" customHeight="1">
      <c r="A23" s="148" t="s">
        <v>112</v>
      </c>
      <c r="B23" s="110">
        <v>0</v>
      </c>
      <c r="C23" s="75">
        <f t="shared" si="0"/>
        <v>0</v>
      </c>
      <c r="D23" s="13"/>
    </row>
    <row r="24" spans="1:4" ht="15" customHeight="1">
      <c r="A24" s="149" t="s">
        <v>156</v>
      </c>
      <c r="B24" s="110">
        <v>0</v>
      </c>
      <c r="C24" s="150">
        <f t="shared" si="0"/>
        <v>0</v>
      </c>
      <c r="D24" s="13"/>
    </row>
    <row r="25" spans="1:4" ht="15" customHeight="1">
      <c r="A25" s="149" t="s">
        <v>164</v>
      </c>
      <c r="B25" s="70">
        <v>0</v>
      </c>
      <c r="C25" s="150">
        <f t="shared" si="0"/>
        <v>0</v>
      </c>
      <c r="D25" s="13"/>
    </row>
    <row r="26" spans="1:4" ht="15" customHeight="1">
      <c r="A26" s="148" t="s">
        <v>113</v>
      </c>
      <c r="B26" s="70">
        <v>0</v>
      </c>
      <c r="C26" s="75">
        <f t="shared" si="0"/>
        <v>0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0</v>
      </c>
      <c r="C29" s="75">
        <f t="shared" si="0"/>
        <v>0</v>
      </c>
      <c r="D29" s="13"/>
    </row>
    <row r="30" spans="1:4" ht="15" customHeight="1">
      <c r="A30" s="173" t="s">
        <v>185</v>
      </c>
      <c r="B30" s="70">
        <v>2168943</v>
      </c>
      <c r="C30" s="71">
        <f t="shared" si="0"/>
        <v>7.377825910843587E-2</v>
      </c>
      <c r="D30" s="13"/>
    </row>
    <row r="31" spans="1:4" ht="15" customHeight="1">
      <c r="A31" s="142" t="s">
        <v>179</v>
      </c>
      <c r="B31" s="143">
        <f>SUM(B17:B30)</f>
        <v>29398132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30398132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30148132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250000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  <row r="36" spans="1:4" s="1" customFormat="1" ht="21.75" customHeight="1">
      <c r="A36" s="13"/>
      <c r="B36" s="13"/>
      <c r="C36" s="13"/>
      <c r="D36" s="144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2009-05-22T15:14:44Z</cp:lastPrinted>
  <dcterms:created xsi:type="dcterms:W3CDTF">1997-04-10T14:32:54Z</dcterms:created>
  <dcterms:modified xsi:type="dcterms:W3CDTF">2009-06-29T21:12:52Z</dcterms:modified>
</cp:coreProperties>
</file>