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 s="1"/>
  <c r="E22" i="13"/>
  <c r="B38" i="17"/>
  <c r="B36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6"/>
  <c r="F14" i="13"/>
  <c r="F15"/>
  <c r="F16"/>
  <c r="F17"/>
  <c r="F18"/>
  <c r="F19"/>
  <c r="F20"/>
  <c r="F21"/>
  <c r="F22"/>
  <c r="E29"/>
  <c r="F27"/>
  <c r="F29"/>
  <c r="B14" i="17"/>
  <c r="B37" s="1"/>
  <c r="B39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D25" i="7" l="1"/>
  <c r="D16"/>
  <c r="D26"/>
  <c r="D23"/>
  <c r="D19"/>
  <c r="D24"/>
  <c r="D21"/>
  <c r="D17"/>
  <c r="D22"/>
  <c r="D20"/>
  <c r="D27"/>
  <c r="D28"/>
  <c r="D18"/>
  <c r="D29" l="1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<sst xmlns="http://schemas.openxmlformats.org/spreadsheetml/2006/main" count="145" uniqueCount="116">
  <si>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</si>
  <si>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</si>
  <si>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</si>
  <si>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</si>
  <si>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</si>
  <si>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</si>
  <si>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</si>
  <si>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</si>
  <si>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</si>
  <si>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</si>
  <si>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</si>
  <si>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</si>
  <si>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</si>
  <si>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</si>
  <si>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</si>
  <si>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</si>
  <si>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</si>
  <si>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</si>
  <si>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</si>
  <si>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</si>
  <si>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</si>
  <si>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</si>
  <si>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</si>
  <si>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</si>
  <si>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</si>
  <si>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</si>
  <si>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</si>
  <si>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</si>
  <si>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</si>
  <si>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</si>
  <si>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</si>
  <si>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</si>
  <si>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</si>
  <si>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</si>
  <si>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</si>
  <si>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</si>
  <si>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</si>
  <si>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</si>
  <si>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</si>
  <si>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</si>
  <si>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</si>
  <si>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</si>
  <si>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</si>
  <si>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</si>
  <si>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</si>
  <si>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</si>
  <si>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</si>
  <si>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</si>
  <si>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</si>
  <si>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</si>
  <si>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</si>
  <si>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</si>
  <si>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</si>
  <si>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</si>
  <si>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</si>
  <si>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</si>
  <si>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</si>
  <si>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</si>
  <si>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</si>
  <si>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</si>
  <si>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</si>
  <si>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</si>
  <si>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</si>
  <si>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</si>
  <si>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</si>
  <si>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</si>
  <si>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</si>
  <si>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</si>
  <si>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</si>
  <si>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</si>
  <si>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</si>
  <si>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</si>
  <si>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</si>
  <si>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</si>
  <si>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</si>
  <si>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</si>
  <si>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</si>
  <si>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</si>
  <si>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</si>
  <si>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</si>
  <si>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</si>
  <si>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</si>
  <si>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</si>
  <si>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</si>
  <si>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</si>
  <si>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</si>
  <si>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</si>
  <si>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</si>
  <si>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</si>
  <si>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</si>
  <si>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</si>
  <si>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</si>
  <si>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</si>
  <si>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</si>
  <si>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</si>
  <si>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</si>
  <si>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</si>
  <si>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</si>
  <si>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</si>
  <si>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</si>
  <si>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</si>
  <si>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</si>
  <si>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</si>
  <si>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</si>
  <si>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</si>
  <si>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</si>
  <si>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</si>
  <si>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</si>
  <si>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</si>
  <si>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</si>
  <si>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</si>
  <si>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</si>
  <si>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</si>
  <si>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</si>
  <si>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Oklahoma Agricultural Experiment Station</t>
  </si>
  <si>
    <t xml:space="preserve"> Institution:  Oklahoma Agricultural Experiment Station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</si>
</sst>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6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6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6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0" applyNumberFormat="1" applyFont="1" applyBorder="1" applyAlignment="1">
      <alignment horizontal="right"/>
    </xf>
    <xf numFmtId="164" fontId="6" fillId="0" borderId="7" xfId="10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6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6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0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0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6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0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6" applyNumberFormat="1" applyFont="1" applyBorder="1"/>
    <xf numFmtId="0" fontId="10" fillId="0" borderId="24" xfId="0" applyFont="1" applyBorder="1"/>
    <xf numFmtId="166" fontId="11" fillId="0" borderId="6" xfId="6" applyNumberFormat="1" applyFont="1" applyBorder="1"/>
    <xf numFmtId="164" fontId="11" fillId="0" borderId="6" xfId="10" applyNumberFormat="1" applyFont="1" applyBorder="1" applyAlignment="1">
      <alignment horizontal="right"/>
    </xf>
    <xf numFmtId="164" fontId="10" fillId="0" borderId="23" xfId="10" applyNumberFormat="1" applyFont="1" applyBorder="1" applyAlignment="1">
      <alignment horizontal="right"/>
    </xf>
    <xf numFmtId="164" fontId="10" fillId="0" borderId="5" xfId="10" applyNumberFormat="1" applyFont="1" applyBorder="1" applyAlignment="1">
      <alignment horizontal="right"/>
    </xf>
    <xf numFmtId="166" fontId="10" fillId="0" borderId="6" xfId="6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6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6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0" fontId="10" fillId="0" borderId="17" xfId="0" applyFont="1" applyBorder="1" applyAlignment="1">
      <alignment horizontal="left"/>
    </xf>
    <xf numFmtId="165" fontId="11" fillId="0" borderId="10" xfId="2" applyNumberFormat="1" applyFont="1" applyBorder="1"/>
    <xf numFmtId="166" fontId="11" fillId="0" borderId="7" xfId="7" applyNumberFormat="1" applyFont="1" applyBorder="1"/>
    <xf numFmtId="166" fontId="11" fillId="0" borderId="7" xfId="8" applyNumberFormat="1" applyFont="1" applyBorder="1"/>
    <xf numFmtId="166" fontId="11" fillId="0" borderId="10" xfId="9" applyNumberFormat="1" applyFont="1" applyBorder="1"/>
    <xf numFmtId="165" fontId="11" fillId="0" borderId="10" xfId="3" applyNumberFormat="1" applyFont="1" applyBorder="1"/>
    <xf numFmtId="165" fontId="11" fillId="0" borderId="10" xfId="4" applyNumberFormat="1" applyFont="1" applyBorder="1"/>
    <xf numFmtId="165" fontId="11" fillId="0" borderId="7" xfId="4" applyNumberFormat="1" applyFont="1" applyBorder="1"/>
    <xf numFmtId="165" fontId="11" fillId="0" borderId="3" xfId="4" applyNumberFormat="1" applyFont="1" applyBorder="1"/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 12" xfId="2"/>
    <cellStyle name="Comma 15" xfId="3"/>
    <cellStyle name="Comma 16" xfId="4"/>
    <cellStyle name="Comma 33" xfId="5"/>
    <cellStyle name="Currency" xfId="6" builtinId="4"/>
    <cellStyle name="Currency 12" xfId="7"/>
    <cellStyle name="Currency 13" xfId="8"/>
    <cellStyle name="Currency 15" xfId="9"/>
    <cellStyle name="Normal" xfId="0" builtinId="0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98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99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8.33203125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9">
        <v>0</v>
      </c>
      <c r="F14" s="58">
        <f>E14/E$22</f>
        <v>0</v>
      </c>
    </row>
    <row r="15" spans="1:6" ht="19.5" customHeight="1">
      <c r="A15" s="54"/>
      <c r="B15" s="68"/>
      <c r="C15" s="59" t="s">
        <v>6</v>
      </c>
      <c r="D15" s="60"/>
      <c r="E15" s="118">
        <v>24255780</v>
      </c>
      <c r="F15" s="61">
        <f t="shared" ref="F15:F21" si="0">E15/E$22</f>
        <v>1</v>
      </c>
    </row>
    <row r="16" spans="1:6" ht="19.5" customHeight="1">
      <c r="A16" s="54"/>
      <c r="B16" s="68"/>
      <c r="C16" s="59" t="s">
        <v>7</v>
      </c>
      <c r="D16" s="60"/>
      <c r="E16" s="118">
        <v>0</v>
      </c>
      <c r="F16" s="61">
        <f t="shared" si="0"/>
        <v>0</v>
      </c>
    </row>
    <row r="17" spans="1:6" ht="19.5" customHeight="1">
      <c r="A17" s="54"/>
      <c r="B17" s="55"/>
      <c r="C17" s="59" t="s">
        <v>8</v>
      </c>
      <c r="D17" s="60"/>
      <c r="E17" s="118">
        <v>0</v>
      </c>
      <c r="F17" s="61">
        <f t="shared" si="0"/>
        <v>0</v>
      </c>
    </row>
    <row r="18" spans="1:6" ht="19.5" customHeight="1">
      <c r="A18" s="54"/>
      <c r="B18" s="55"/>
      <c r="C18" s="59" t="s">
        <v>9</v>
      </c>
      <c r="D18" s="60"/>
      <c r="E18" s="118">
        <v>0</v>
      </c>
      <c r="F18" s="61">
        <f t="shared" si="0"/>
        <v>0</v>
      </c>
    </row>
    <row r="19" spans="1:6" ht="19.5" customHeight="1">
      <c r="A19" s="54"/>
      <c r="B19" s="68"/>
      <c r="C19" s="59" t="s">
        <v>10</v>
      </c>
      <c r="D19" s="60"/>
      <c r="E19" s="118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8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8">
        <v>0</v>
      </c>
      <c r="F21" s="61">
        <f t="shared" si="0"/>
        <v>0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24255780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20">
        <v>24255780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24255780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17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1">
        <v>0</v>
      </c>
      <c r="D16" s="61">
        <f>C16/C$29</f>
        <v>0</v>
      </c>
      <c r="E16" s="68"/>
    </row>
    <row r="17" spans="1:5" ht="20.25" customHeight="1">
      <c r="A17" s="77" t="s">
        <v>43</v>
      </c>
      <c r="B17" s="73" t="s">
        <v>48</v>
      </c>
      <c r="C17" s="122">
        <v>9404871</v>
      </c>
      <c r="D17" s="61">
        <f t="shared" ref="D17:D28" si="0">C17/C$29</f>
        <v>0.38773731456997051</v>
      </c>
      <c r="E17" s="11"/>
    </row>
    <row r="18" spans="1:5" ht="20.25" customHeight="1">
      <c r="A18" s="77" t="s">
        <v>44</v>
      </c>
      <c r="B18" s="73" t="s">
        <v>49</v>
      </c>
      <c r="C18" s="122">
        <v>3442500</v>
      </c>
      <c r="D18" s="61">
        <f t="shared" si="0"/>
        <v>0.14192493500518227</v>
      </c>
      <c r="E18" s="11"/>
    </row>
    <row r="19" spans="1:5" ht="20.25" customHeight="1">
      <c r="A19" s="77" t="s">
        <v>45</v>
      </c>
      <c r="B19" s="73" t="s">
        <v>50</v>
      </c>
      <c r="C19" s="122">
        <v>3679559</v>
      </c>
      <c r="D19" s="61">
        <f t="shared" si="0"/>
        <v>0.15169823440021307</v>
      </c>
      <c r="E19" s="11"/>
    </row>
    <row r="20" spans="1:5" ht="20.25" customHeight="1">
      <c r="A20" s="77" t="s">
        <v>46</v>
      </c>
      <c r="B20" s="73" t="s">
        <v>51</v>
      </c>
      <c r="C20" s="122">
        <v>0</v>
      </c>
      <c r="D20" s="61">
        <f t="shared" si="0"/>
        <v>0</v>
      </c>
      <c r="E20" s="11"/>
    </row>
    <row r="21" spans="1:5" ht="20.25" customHeight="1">
      <c r="A21" s="77"/>
      <c r="B21" s="72" t="s">
        <v>55</v>
      </c>
      <c r="C21" s="88">
        <f>SUM(C16:C20)</f>
        <v>16526930</v>
      </c>
      <c r="D21" s="92">
        <f t="shared" si="0"/>
        <v>0.68136048397536586</v>
      </c>
      <c r="E21" s="11"/>
    </row>
    <row r="22" spans="1:5" ht="20.25" customHeight="1">
      <c r="A22" s="77">
        <v>2</v>
      </c>
      <c r="B22" s="73" t="s">
        <v>22</v>
      </c>
      <c r="C22" s="124">
        <v>409500</v>
      </c>
      <c r="D22" s="58">
        <f t="shared" si="0"/>
        <v>1.6882573967936715E-2</v>
      </c>
      <c r="E22" s="11"/>
    </row>
    <row r="23" spans="1:5" ht="20.25" customHeight="1">
      <c r="A23" s="77">
        <v>3</v>
      </c>
      <c r="B23" s="73" t="s">
        <v>17</v>
      </c>
      <c r="C23" s="123">
        <v>240000</v>
      </c>
      <c r="D23" s="61">
        <f t="shared" si="0"/>
        <v>9.8945488456771945E-3</v>
      </c>
      <c r="E23" s="11"/>
    </row>
    <row r="24" spans="1:5" ht="20.25" customHeight="1">
      <c r="A24" s="77">
        <v>4</v>
      </c>
      <c r="B24" s="73" t="s">
        <v>23</v>
      </c>
      <c r="C24" s="123">
        <v>5061755</v>
      </c>
      <c r="D24" s="61">
        <f t="shared" si="0"/>
        <v>0.2086824253847949</v>
      </c>
      <c r="E24" s="11"/>
    </row>
    <row r="25" spans="1:5" ht="20.25" customHeight="1">
      <c r="A25" s="77">
        <v>5</v>
      </c>
      <c r="B25" s="73" t="s">
        <v>24</v>
      </c>
      <c r="C25" s="123">
        <v>2007595</v>
      </c>
      <c r="D25" s="61">
        <f t="shared" si="0"/>
        <v>8.2767694957655458E-2</v>
      </c>
      <c r="E25" s="11"/>
    </row>
    <row r="26" spans="1:5" ht="20.25" customHeight="1">
      <c r="A26" s="77">
        <v>6</v>
      </c>
      <c r="B26" s="73" t="s">
        <v>25</v>
      </c>
      <c r="C26" s="123">
        <v>10000</v>
      </c>
      <c r="D26" s="61">
        <f t="shared" si="0"/>
        <v>4.1227286856988316E-4</v>
      </c>
      <c r="E26" s="11"/>
    </row>
    <row r="27" spans="1:5" ht="20.25" customHeight="1">
      <c r="A27" s="77">
        <v>7</v>
      </c>
      <c r="B27" s="73" t="s">
        <v>26</v>
      </c>
      <c r="C27" s="123">
        <v>0</v>
      </c>
      <c r="D27" s="61">
        <f t="shared" si="0"/>
        <v>0</v>
      </c>
      <c r="E27" s="11"/>
    </row>
    <row r="28" spans="1:5" ht="20.25" customHeight="1">
      <c r="A28" s="54">
        <v>8</v>
      </c>
      <c r="B28" s="112" t="s">
        <v>27</v>
      </c>
      <c r="C28" s="125">
        <v>0</v>
      </c>
      <c r="D28" s="61">
        <f t="shared" si="0"/>
        <v>0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24255780</v>
      </c>
      <c r="D29" s="93">
        <f>D21+D22+D23+D24+D25+D26+D27+D28</f>
        <v>1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17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16300000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16300000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3960780</v>
      </c>
      <c r="C16" s="61">
        <f t="shared" ref="C16:C34" si="0">B16/B$36</f>
        <v>0.18633896286092536</v>
      </c>
    </row>
    <row r="17" spans="1:4" ht="16.5" customHeight="1">
      <c r="A17" s="99" t="s">
        <v>88</v>
      </c>
      <c r="B17" s="71">
        <v>0</v>
      </c>
      <c r="C17" s="61">
        <f t="shared" si="0"/>
        <v>0</v>
      </c>
    </row>
    <row r="18" spans="1:4" ht="16.5" customHeight="1">
      <c r="A18" s="99" t="s">
        <v>37</v>
      </c>
      <c r="B18" s="71">
        <v>70000</v>
      </c>
      <c r="C18" s="61">
        <f t="shared" si="0"/>
        <v>3.293221890704552E-3</v>
      </c>
    </row>
    <row r="19" spans="1:4" ht="16.5" customHeight="1">
      <c r="A19" s="99" t="s">
        <v>35</v>
      </c>
      <c r="B19" s="71">
        <v>0</v>
      </c>
      <c r="C19" s="61">
        <f t="shared" si="0"/>
        <v>0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0</v>
      </c>
      <c r="C21" s="61">
        <f t="shared" si="0"/>
        <v>0</v>
      </c>
    </row>
    <row r="22" spans="1:4" ht="16.5" customHeight="1">
      <c r="A22" s="99" t="s">
        <v>89</v>
      </c>
      <c r="B22" s="71">
        <v>0</v>
      </c>
      <c r="C22" s="61">
        <f t="shared" si="0"/>
        <v>0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0</v>
      </c>
      <c r="C24" s="61">
        <f t="shared" si="0"/>
        <v>0</v>
      </c>
    </row>
    <row r="25" spans="1:4" ht="16.5" customHeight="1">
      <c r="A25" s="99" t="s">
        <v>91</v>
      </c>
      <c r="B25" s="71">
        <v>0</v>
      </c>
      <c r="C25" s="61">
        <f t="shared" si="0"/>
        <v>0</v>
      </c>
    </row>
    <row r="26" spans="1:4" ht="16.5" customHeight="1">
      <c r="A26" s="99" t="s">
        <v>67</v>
      </c>
      <c r="B26" s="71">
        <v>1000000</v>
      </c>
      <c r="C26" s="61">
        <f t="shared" si="0"/>
        <v>4.7046027010065029E-2</v>
      </c>
    </row>
    <row r="27" spans="1:4" ht="16.5" customHeight="1">
      <c r="A27" s="99" t="s">
        <v>36</v>
      </c>
      <c r="B27" s="71">
        <v>1250000</v>
      </c>
      <c r="C27" s="61">
        <f t="shared" si="0"/>
        <v>5.8807533762581285E-2</v>
      </c>
    </row>
    <row r="28" spans="1:4" ht="16.5" customHeight="1">
      <c r="A28" s="99" t="s">
        <v>38</v>
      </c>
      <c r="B28" s="107">
        <v>3000000</v>
      </c>
      <c r="C28" s="61">
        <f t="shared" si="0"/>
        <v>0.14113808103019507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875000</v>
      </c>
      <c r="C31" s="61">
        <f t="shared" si="0"/>
        <v>4.1165273633806898E-2</v>
      </c>
    </row>
    <row r="32" spans="1:4" ht="16.5" customHeight="1">
      <c r="A32" s="99" t="s">
        <v>93</v>
      </c>
      <c r="B32" s="71">
        <v>9100000</v>
      </c>
      <c r="C32" s="61">
        <f t="shared" si="0"/>
        <v>0.42811884579159176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2000000</v>
      </c>
      <c r="C34" s="61">
        <f t="shared" si="0"/>
        <v>9.4092054020130059E-2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21255780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37555780</v>
      </c>
      <c r="C37" s="95"/>
    </row>
    <row r="38" spans="1:3" s="1" customFormat="1" ht="18.75" customHeight="1">
      <c r="A38" s="84" t="s">
        <v>109</v>
      </c>
      <c r="B38" s="101">
        <f>'Schedule A - II'!E22</f>
        <v>24255780</v>
      </c>
      <c r="C38" s="95"/>
    </row>
    <row r="39" spans="1:3" s="1" customFormat="1" ht="18.75" customHeight="1">
      <c r="A39" s="87" t="s">
        <v>107</v>
      </c>
      <c r="B39" s="88">
        <f>B37-B38</f>
        <v>13300000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2009-05-22T15:14:44Z</cp:lastPrinted>
  <dcterms:created xsi:type="dcterms:W3CDTF">1997-04-10T14:32:54Z</dcterms:created>
  <dcterms:modified xsi:type="dcterms:W3CDTF">2009-06-29T21:13:22Z</dcterms:modified>
</cp:coreProperties>
</file>