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8445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14" i="3"/>
  <c r="B36"/>
  <c r="C16" s="1"/>
  <c r="B37"/>
  <c r="C21" i="2"/>
  <c r="C29"/>
  <c r="D16" s="1"/>
  <c r="E22" i="1"/>
  <c r="B38" i="3" s="1"/>
  <c r="B39" s="1"/>
  <c r="F27" i="1"/>
  <c r="E29"/>
  <c r="F29"/>
  <c r="F21" l="1"/>
  <c r="F19"/>
  <c r="F17"/>
  <c r="F15"/>
  <c r="D28" i="2"/>
  <c r="D26"/>
  <c r="D24"/>
  <c r="D22"/>
  <c r="D19"/>
  <c r="D17"/>
  <c r="C33" i="3"/>
  <c r="C31"/>
  <c r="C29"/>
  <c r="C27"/>
  <c r="C25"/>
  <c r="C23"/>
  <c r="C21"/>
  <c r="C19"/>
  <c r="C17"/>
  <c r="C36" s="1"/>
  <c r="F20" i="1"/>
  <c r="F18"/>
  <c r="F16"/>
  <c r="F14"/>
  <c r="F22" s="1"/>
  <c r="C32" i="2"/>
  <c r="C33" s="1"/>
  <c r="D27"/>
  <c r="D25"/>
  <c r="D23"/>
  <c r="D21"/>
  <c r="D20"/>
  <c r="D18"/>
  <c r="C34" i="3"/>
  <c r="C32"/>
  <c r="C30"/>
  <c r="C28"/>
  <c r="C26"/>
  <c r="C24"/>
  <c r="C22"/>
  <c r="C20"/>
  <c r="C18"/>
  <c r="D29" i="2" l="1"/>
</calcChain>
</file>

<file path=xl/sharedStrings.xml><?xml version="1.0" encoding="utf-8"?>
<sst xmlns="http://schemas.openxmlformats.org/spreadsheetml/2006/main" count="107" uniqueCount="93">
  <si>
    <t>Total Expenditures by Fund:</t>
  </si>
  <si>
    <t>Agency Relationship Fund</t>
  </si>
  <si>
    <t>Percent of Total</t>
  </si>
  <si>
    <t>2010-2011 Amount</t>
  </si>
  <si>
    <t>Fund Name</t>
  </si>
  <si>
    <t>Fund Number</t>
  </si>
  <si>
    <t>FUNDING</t>
  </si>
  <si>
    <t>Total E&amp;G Part II:</t>
  </si>
  <si>
    <t>Scholarships and Fellowships</t>
  </si>
  <si>
    <t>Operation and Maintenance of Plant</t>
  </si>
  <si>
    <t>Institutional Support</t>
  </si>
  <si>
    <t>Student Services</t>
  </si>
  <si>
    <t>Academic Support</t>
  </si>
  <si>
    <t>Public Service</t>
  </si>
  <si>
    <t>Research</t>
  </si>
  <si>
    <t>Instruction</t>
  </si>
  <si>
    <t>Educational &amp; General Budget - Part II:</t>
  </si>
  <si>
    <t>Activity/Function</t>
  </si>
  <si>
    <t>Activity Number</t>
  </si>
  <si>
    <t>EXPENDITURES BY ACTIVITY/FUNCTION</t>
  </si>
  <si>
    <t>Center for Veterinary Health Sciences</t>
  </si>
  <si>
    <t xml:space="preserve">Institution Name: </t>
  </si>
  <si>
    <t>Summary of Educational and General Sponsored Expenditures by Function</t>
  </si>
  <si>
    <t>Schedule A</t>
  </si>
  <si>
    <t>PART II - SPONSORED BUDGET</t>
  </si>
  <si>
    <t>EDUCATIONAL AND GENERAL BUDGET - FY2010-2011</t>
  </si>
  <si>
    <t>Oklahoma State Regents for Higher Education</t>
  </si>
  <si>
    <t>Difference Between Schedule A and Schedule B  (S/B zero)</t>
  </si>
  <si>
    <t>Expenditures From Schedule A</t>
  </si>
  <si>
    <t>Not in Print Area:</t>
  </si>
  <si>
    <t>Total Expenditures by Object</t>
  </si>
  <si>
    <t>Transfer and Other Disbursements</t>
  </si>
  <si>
    <t>Scholarships and Other Assistance</t>
  </si>
  <si>
    <t>Library Books and Periodicals</t>
  </si>
  <si>
    <t>Property, Furniture and Equipment</t>
  </si>
  <si>
    <t>Supplies and Other Operating Expenses</t>
  </si>
  <si>
    <t>Utilities</t>
  </si>
  <si>
    <t>Travel</t>
  </si>
  <si>
    <t>Total Personnel Services</t>
  </si>
  <si>
    <t xml:space="preserve">     Professional Services</t>
  </si>
  <si>
    <t>1e</t>
  </si>
  <si>
    <t xml:space="preserve">     Fringe Benefits</t>
  </si>
  <si>
    <t>1d</t>
  </si>
  <si>
    <t xml:space="preserve">     Other Salaries and Wages</t>
  </si>
  <si>
    <t>1c</t>
  </si>
  <si>
    <t xml:space="preserve">     Professional Salaries</t>
  </si>
  <si>
    <t>1b</t>
  </si>
  <si>
    <t xml:space="preserve">     Teaching Salaries</t>
  </si>
  <si>
    <t>1a</t>
  </si>
  <si>
    <t>Personnel Services:</t>
  </si>
  <si>
    <t>Object of Expenditure</t>
  </si>
  <si>
    <t>Object Number</t>
  </si>
  <si>
    <t>EXPENDITURES BY OBJECT</t>
  </si>
  <si>
    <t>Institution:</t>
  </si>
  <si>
    <t>Summary of Educational and General Sponsored Expenditures by Object</t>
  </si>
  <si>
    <t>Schedule B</t>
  </si>
  <si>
    <t xml:space="preserve">  &lt;---Formula</t>
  </si>
  <si>
    <t>8.  Projected Unobligated Reserve Balance June 30, 2011 (line 6  -  line 7)</t>
  </si>
  <si>
    <t xml:space="preserve">  &lt;---Link - From Schedule A</t>
  </si>
  <si>
    <t>7.  Less Budgeted Expenditures for FY2011 Operations</t>
  </si>
  <si>
    <t>6.  Total Available (line 3  +  line 5)</t>
  </si>
  <si>
    <t>5.  Total Projected FY2011 Receipts</t>
  </si>
  <si>
    <t xml:space="preserve">      State of Oklahoma</t>
  </si>
  <si>
    <t xml:space="preserve">      Other Universities and Colleges</t>
  </si>
  <si>
    <t xml:space="preserve">      Other Non-Federal Sources </t>
  </si>
  <si>
    <t xml:space="preserve">      Foundations</t>
  </si>
  <si>
    <t xml:space="preserve">      Commercial and Commercial Related  </t>
  </si>
  <si>
    <t xml:space="preserve">      City and County Government </t>
  </si>
  <si>
    <t xml:space="preserve">      Other Federal Agencies</t>
  </si>
  <si>
    <t xml:space="preserve">      National Science Foundation</t>
  </si>
  <si>
    <t xml:space="preserve">      National Institutes of Health</t>
  </si>
  <si>
    <t xml:space="preserve">      National Aeronautics and Space Administration </t>
  </si>
  <si>
    <t xml:space="preserve">      Department of Transportation </t>
  </si>
  <si>
    <t xml:space="preserve">      Department of Justice</t>
  </si>
  <si>
    <t xml:space="preserve">      Department of Homeland Security </t>
  </si>
  <si>
    <t xml:space="preserve">      Department of Health and Human Services</t>
  </si>
  <si>
    <t xml:space="preserve">      Department of Energy</t>
  </si>
  <si>
    <t xml:space="preserve">      Department of Education</t>
  </si>
  <si>
    <t xml:space="preserve">      Department of Defense</t>
  </si>
  <si>
    <t xml:space="preserve">      Department of Commerce </t>
  </si>
  <si>
    <t xml:space="preserve">      Department of Agriculture</t>
  </si>
  <si>
    <t>4.  Projected Receipts FY2011:</t>
  </si>
  <si>
    <t>&lt;---Formula</t>
  </si>
  <si>
    <t>3.  Unobligated Reserve Balance July 1, 2010 (line 1 - line 2)</t>
  </si>
  <si>
    <t>2.  Expenditures for Prior Year Obligations</t>
  </si>
  <si>
    <t>1.  Beginning Fund Balance July 1, 2010</t>
  </si>
  <si>
    <t>Receipt Description</t>
  </si>
  <si>
    <t>Comments:  Optional for your use</t>
  </si>
  <si>
    <t xml:space="preserve"> Institution:  Center for Veterinary Health Sciences</t>
  </si>
  <si>
    <t>REPORT OF EDUCATIONAL AND GENERAL INCOME, EXPENDITURES, AND UNOBLIGATED RESERVE</t>
  </si>
  <si>
    <t>Schedule C</t>
  </si>
  <si>
    <t xml:space="preserve">PART II - BUDGET FOR SPONSORED RESEARCH AND OTHER SPONSORED PROGRAMS </t>
  </si>
  <si>
    <t>Not in Print Area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</si>
</sst>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15">
    <font>
      <sz val="10"/>
      <name val="Palatino"/>
      <family val="1"/>
    </font>
    <font>
      <sz val="10"/>
      <name val="Palatino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Palatino"/>
      <family val="1"/>
    </font>
    <font>
      <sz val="14"/>
      <name val="Palatino"/>
      <family val="1"/>
    </font>
    <font>
      <b/>
      <sz val="14"/>
      <name val="Times New Roman"/>
      <family val="1"/>
    </font>
    <font>
      <sz val="10"/>
      <name val="Arial"/>
    </font>
    <font>
      <sz val="14"/>
      <name val="Times New Roman"/>
      <family val="1"/>
    </font>
    <font>
      <sz val="10"/>
      <color indexed="10"/>
      <name val="Palatino"/>
      <family val="1"/>
    </font>
    <font>
      <sz val="12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6" fillId="0" borderId="1" xfId="3" applyNumberFormat="1" applyFont="1" applyBorder="1" applyAlignment="1">
      <alignment horizontal="right"/>
    </xf>
    <xf numFmtId="165" fontId="6" fillId="0" borderId="1" xfId="2" applyNumberFormat="1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164" fontId="3" fillId="0" borderId="4" xfId="3" applyNumberFormat="1" applyFont="1" applyBorder="1" applyAlignment="1">
      <alignment horizontal="right"/>
    </xf>
    <xf numFmtId="166" fontId="3" fillId="0" borderId="5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164" fontId="3" fillId="0" borderId="9" xfId="3" applyNumberFormat="1" applyFont="1" applyBorder="1" applyAlignment="1">
      <alignment horizontal="right"/>
    </xf>
    <xf numFmtId="165" fontId="3" fillId="0" borderId="9" xfId="4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6" fillId="2" borderId="15" xfId="0" applyFont="1" applyFill="1" applyBorder="1" applyAlignment="1">
      <alignment horizontal="centerContinuous"/>
    </xf>
    <xf numFmtId="0" fontId="6" fillId="2" borderId="18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0" fontId="6" fillId="2" borderId="19" xfId="0" applyFont="1" applyFill="1" applyBorder="1" applyAlignment="1">
      <alignment horizontal="centerContinuous"/>
    </xf>
    <xf numFmtId="0" fontId="3" fillId="0" borderId="18" xfId="0" applyFont="1" applyBorder="1"/>
    <xf numFmtId="166" fontId="3" fillId="0" borderId="4" xfId="5" applyNumberFormat="1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20" xfId="0" applyFont="1" applyBorder="1"/>
    <xf numFmtId="165" fontId="3" fillId="0" borderId="9" xfId="6" applyNumberFormat="1" applyFont="1" applyBorder="1"/>
    <xf numFmtId="0" fontId="3" fillId="0" borderId="12" xfId="0" applyFont="1" applyBorder="1"/>
    <xf numFmtId="0" fontId="3" fillId="0" borderId="14" xfId="0" applyFont="1" applyBorder="1" applyAlignment="1">
      <alignment horizontal="center"/>
    </xf>
    <xf numFmtId="0" fontId="6" fillId="2" borderId="17" xfId="0" applyFont="1" applyFill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5" xfId="0" applyNumberFormat="1" applyFont="1" applyBorder="1" applyAlignment="1">
      <alignment horizontal="left"/>
    </xf>
    <xf numFmtId="0" fontId="6" fillId="0" borderId="18" xfId="0" applyNumberFormat="1" applyFont="1" applyBorder="1" applyAlignment="1">
      <alignment horizontal="left"/>
    </xf>
    <xf numFmtId="0" fontId="0" fillId="0" borderId="18" xfId="0" applyBorder="1" applyAlignment="1"/>
    <xf numFmtId="0" fontId="6" fillId="0" borderId="17" xfId="0" applyFont="1" applyBorder="1" applyAlignment="1">
      <alignment horizontal="left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Continuous"/>
    </xf>
    <xf numFmtId="165" fontId="8" fillId="0" borderId="21" xfId="0" applyNumberFormat="1" applyFont="1" applyBorder="1"/>
    <xf numFmtId="0" fontId="3" fillId="3" borderId="0" xfId="0" applyFont="1" applyFill="1"/>
    <xf numFmtId="0" fontId="6" fillId="0" borderId="0" xfId="0" applyFont="1"/>
    <xf numFmtId="164" fontId="6" fillId="0" borderId="16" xfId="3" applyNumberFormat="1" applyFont="1" applyBorder="1" applyAlignment="1">
      <alignment horizontal="right"/>
    </xf>
    <xf numFmtId="165" fontId="6" fillId="0" borderId="15" xfId="2" applyNumberFormat="1" applyFont="1" applyBorder="1"/>
    <xf numFmtId="0" fontId="3" fillId="0" borderId="20" xfId="0" applyFont="1" applyBorder="1" applyAlignment="1">
      <alignment horizontal="center"/>
    </xf>
    <xf numFmtId="166" fontId="3" fillId="0" borderId="22" xfId="8" applyNumberFormat="1" applyFont="1" applyBorder="1"/>
    <xf numFmtId="0" fontId="3" fillId="0" borderId="22" xfId="0" applyFont="1" applyBorder="1" applyAlignment="1">
      <alignment horizontal="left"/>
    </xf>
    <xf numFmtId="166" fontId="3" fillId="0" borderId="4" xfId="8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6" fontId="3" fillId="0" borderId="9" xfId="8" applyNumberFormat="1" applyFont="1" applyBorder="1"/>
    <xf numFmtId="164" fontId="6" fillId="0" borderId="23" xfId="3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66" fontId="3" fillId="0" borderId="4" xfId="9" applyNumberFormat="1" applyFont="1" applyBorder="1"/>
    <xf numFmtId="0" fontId="0" fillId="0" borderId="0" xfId="0" applyBorder="1"/>
    <xf numFmtId="165" fontId="3" fillId="0" borderId="4" xfId="10" applyNumberFormat="1" applyFont="1" applyBorder="1"/>
    <xf numFmtId="164" fontId="3" fillId="0" borderId="24" xfId="3" applyNumberFormat="1" applyFont="1" applyBorder="1" applyAlignment="1">
      <alignment horizontal="right"/>
    </xf>
    <xf numFmtId="165" fontId="3" fillId="0" borderId="24" xfId="2" applyNumberFormat="1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12" fillId="0" borderId="0" xfId="0" applyFont="1"/>
    <xf numFmtId="0" fontId="1" fillId="0" borderId="26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6" fillId="0" borderId="9" xfId="0" applyFont="1" applyBorder="1" applyAlignment="1">
      <alignment horizontal="right"/>
    </xf>
    <xf numFmtId="165" fontId="6" fillId="0" borderId="9" xfId="2" applyNumberFormat="1" applyFont="1" applyBorder="1"/>
    <xf numFmtId="0" fontId="6" fillId="0" borderId="27" xfId="0" applyFont="1" applyBorder="1"/>
    <xf numFmtId="0" fontId="4" fillId="0" borderId="26" xfId="0" applyFont="1" applyBorder="1"/>
    <xf numFmtId="164" fontId="6" fillId="0" borderId="9" xfId="3" applyNumberFormat="1" applyFont="1" applyBorder="1" applyAlignment="1">
      <alignment horizontal="right"/>
    </xf>
    <xf numFmtId="0" fontId="13" fillId="0" borderId="26" xfId="0" applyFont="1" applyBorder="1"/>
    <xf numFmtId="0" fontId="14" fillId="0" borderId="27" xfId="0" applyFont="1" applyBorder="1"/>
    <xf numFmtId="166" fontId="3" fillId="0" borderId="9" xfId="1" applyNumberFormat="1" applyFont="1" applyBorder="1"/>
    <xf numFmtId="0" fontId="3" fillId="0" borderId="27" xfId="0" applyFont="1" applyFill="1" applyBorder="1"/>
    <xf numFmtId="166" fontId="3" fillId="0" borderId="4" xfId="1" applyNumberFormat="1" applyFont="1" applyBorder="1"/>
    <xf numFmtId="0" fontId="3" fillId="0" borderId="5" xfId="0" applyFont="1" applyFill="1" applyBorder="1"/>
    <xf numFmtId="0" fontId="1" fillId="0" borderId="28" xfId="0" applyFont="1" applyBorder="1" applyAlignment="1">
      <alignment horizontal="center"/>
    </xf>
    <xf numFmtId="0" fontId="0" fillId="0" borderId="0" xfId="0" applyAlignment="1">
      <alignment horizontal="centerContinuous"/>
    </xf>
    <xf numFmtId="166" fontId="3" fillId="0" borderId="4" xfId="1" applyNumberFormat="1" applyFont="1" applyBorder="1" applyAlignment="1">
      <alignment horizontal="centerContinuous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165" fontId="6" fillId="0" borderId="4" xfId="2" applyNumberFormat="1" applyFont="1" applyBorder="1"/>
    <xf numFmtId="0" fontId="6" fillId="0" borderId="8" xfId="0" applyFont="1" applyBorder="1"/>
    <xf numFmtId="0" fontId="0" fillId="0" borderId="26" xfId="0" applyBorder="1"/>
    <xf numFmtId="165" fontId="6" fillId="0" borderId="24" xfId="2" applyNumberFormat="1" applyFont="1" applyBorder="1"/>
    <xf numFmtId="0" fontId="6" fillId="0" borderId="25" xfId="0" applyFont="1" applyBorder="1"/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Continuous"/>
    </xf>
    <xf numFmtId="0" fontId="4" fillId="0" borderId="29" xfId="0" applyFont="1" applyBorder="1"/>
    <xf numFmtId="0" fontId="4" fillId="0" borderId="30" xfId="0" applyFont="1" applyBorder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2" fillId="3" borderId="0" xfId="0" applyFont="1" applyFill="1"/>
  </cellXfs>
  <cellStyles count="11">
    <cellStyle name="Comma" xfId="1" builtinId="3"/>
    <cellStyle name="Comma 12" xfId="5"/>
    <cellStyle name="Comma 15" xfId="9"/>
    <cellStyle name="Comma 16" xfId="8"/>
    <cellStyle name="Comma 24" xfId="7"/>
    <cellStyle name="Currency" xfId="2" builtinId="4"/>
    <cellStyle name="Currency 12" xfId="6"/>
    <cellStyle name="Currency 13" xfId="4"/>
    <cellStyle name="Currency 15" xfId="10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CVH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"/>
      <sheetName val="Schedule C - II  (2)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31" sqref="D31:D43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49" t="s">
        <v>26</v>
      </c>
      <c r="B1" s="46"/>
      <c r="C1" s="46"/>
      <c r="D1" s="46"/>
      <c r="E1" s="46"/>
      <c r="F1" s="46"/>
    </row>
    <row r="2" spans="1:6" ht="9" customHeight="1">
      <c r="A2" s="46"/>
      <c r="B2" s="46"/>
      <c r="C2" s="46"/>
      <c r="D2" s="46"/>
      <c r="E2" s="46"/>
      <c r="F2" s="46"/>
    </row>
    <row r="3" spans="1:6" s="48" customFormat="1" ht="18.75">
      <c r="A3" s="49" t="s">
        <v>25</v>
      </c>
      <c r="B3" s="49"/>
      <c r="C3" s="49"/>
      <c r="D3" s="49"/>
      <c r="E3" s="49"/>
      <c r="F3" s="49"/>
    </row>
    <row r="4" spans="1:6" s="48" customFormat="1" ht="18.75">
      <c r="A4" s="49" t="s">
        <v>24</v>
      </c>
      <c r="B4" s="49"/>
      <c r="C4" s="49"/>
      <c r="D4" s="49"/>
      <c r="E4" s="49"/>
      <c r="F4" s="49"/>
    </row>
    <row r="5" spans="1:6" ht="9" customHeight="1">
      <c r="A5" s="46"/>
      <c r="B5" s="46"/>
      <c r="C5" s="46"/>
      <c r="D5" s="46"/>
      <c r="E5" s="46"/>
      <c r="F5" s="46"/>
    </row>
    <row r="6" spans="1:6" s="47" customFormat="1" ht="15.75">
      <c r="A6" s="41" t="s">
        <v>23</v>
      </c>
      <c r="B6" s="41"/>
      <c r="C6" s="41"/>
      <c r="D6" s="41"/>
      <c r="E6" s="41"/>
      <c r="F6" s="41"/>
    </row>
    <row r="7" spans="1:6" s="47" customFormat="1" ht="15.75">
      <c r="A7" s="41" t="s">
        <v>22</v>
      </c>
      <c r="B7" s="41"/>
      <c r="C7" s="41"/>
      <c r="D7" s="41"/>
      <c r="E7" s="41"/>
      <c r="F7" s="41"/>
    </row>
    <row r="8" spans="1:6" ht="9" customHeight="1">
      <c r="A8" s="46"/>
      <c r="B8" s="46"/>
      <c r="C8" s="46"/>
      <c r="D8" s="46"/>
      <c r="E8" s="46"/>
      <c r="F8" s="46"/>
    </row>
    <row r="9" spans="1:6" ht="15" customHeight="1">
      <c r="A9" s="45" t="s">
        <v>21</v>
      </c>
      <c r="B9" s="44"/>
      <c r="C9" s="43" t="s">
        <v>20</v>
      </c>
      <c r="D9" s="42"/>
      <c r="E9" s="41"/>
      <c r="F9" s="41"/>
    </row>
    <row r="10" spans="1:6" ht="9.75" customHeight="1">
      <c r="A10" s="2"/>
      <c r="B10" s="2"/>
      <c r="C10" s="2"/>
      <c r="D10" s="2"/>
      <c r="E10" s="2"/>
      <c r="F10" s="2"/>
    </row>
    <row r="11" spans="1:6" ht="15.75">
      <c r="A11" s="40" t="s">
        <v>19</v>
      </c>
      <c r="B11" s="27"/>
      <c r="C11" s="27"/>
      <c r="D11" s="27"/>
      <c r="E11" s="27"/>
      <c r="F11" s="26"/>
    </row>
    <row r="12" spans="1:6" s="3" customFormat="1" ht="15.75">
      <c r="A12" s="23" t="s">
        <v>18</v>
      </c>
      <c r="B12" s="25" t="s">
        <v>17</v>
      </c>
      <c r="C12" s="24"/>
      <c r="D12" s="24"/>
      <c r="E12" s="23" t="s">
        <v>3</v>
      </c>
      <c r="F12" s="22" t="s">
        <v>2</v>
      </c>
    </row>
    <row r="13" spans="1:6" ht="15.75">
      <c r="A13" s="39"/>
      <c r="B13" s="20" t="s">
        <v>16</v>
      </c>
      <c r="C13" s="38"/>
      <c r="D13" s="38"/>
      <c r="E13" s="38"/>
      <c r="F13" s="38"/>
    </row>
    <row r="14" spans="1:6" ht="19.5" customHeight="1">
      <c r="A14" s="35"/>
      <c r="B14" s="34"/>
      <c r="C14" s="17" t="s">
        <v>15</v>
      </c>
      <c r="D14" s="16"/>
      <c r="E14" s="37">
        <v>1100000</v>
      </c>
      <c r="F14" s="14">
        <f>E14/E$22</f>
        <v>0.1</v>
      </c>
    </row>
    <row r="15" spans="1:6" ht="19.5" customHeight="1">
      <c r="A15" s="35"/>
      <c r="B15" s="34"/>
      <c r="C15" s="33" t="s">
        <v>14</v>
      </c>
      <c r="D15" s="32"/>
      <c r="E15" s="31">
        <v>9834000</v>
      </c>
      <c r="F15" s="9">
        <f>E15/E$22</f>
        <v>0.89400000000000002</v>
      </c>
    </row>
    <row r="16" spans="1:6" ht="19.5" customHeight="1">
      <c r="A16" s="35"/>
      <c r="B16" s="34"/>
      <c r="C16" s="33" t="s">
        <v>13</v>
      </c>
      <c r="D16" s="32"/>
      <c r="E16" s="31">
        <v>66000</v>
      </c>
      <c r="F16" s="9">
        <f>E16/E$22</f>
        <v>6.0000000000000001E-3</v>
      </c>
    </row>
    <row r="17" spans="1:6" ht="19.5" customHeight="1">
      <c r="A17" s="35"/>
      <c r="B17" s="36"/>
      <c r="C17" s="33" t="s">
        <v>12</v>
      </c>
      <c r="D17" s="32"/>
      <c r="E17" s="31">
        <v>0</v>
      </c>
      <c r="F17" s="9">
        <f>E17/E$22</f>
        <v>0</v>
      </c>
    </row>
    <row r="18" spans="1:6" ht="19.5" customHeight="1">
      <c r="A18" s="35"/>
      <c r="B18" s="36"/>
      <c r="C18" s="33" t="s">
        <v>11</v>
      </c>
      <c r="D18" s="32"/>
      <c r="E18" s="31">
        <v>0</v>
      </c>
      <c r="F18" s="9">
        <f>E18/E$22</f>
        <v>0</v>
      </c>
    </row>
    <row r="19" spans="1:6" ht="19.5" customHeight="1">
      <c r="A19" s="35"/>
      <c r="B19" s="34"/>
      <c r="C19" s="33" t="s">
        <v>10</v>
      </c>
      <c r="D19" s="32"/>
      <c r="E19" s="31">
        <v>0</v>
      </c>
      <c r="F19" s="9">
        <f>E19/E$22</f>
        <v>0</v>
      </c>
    </row>
    <row r="20" spans="1:6" ht="19.5" customHeight="1">
      <c r="A20" s="35"/>
      <c r="B20" s="34"/>
      <c r="C20" s="33" t="s">
        <v>9</v>
      </c>
      <c r="D20" s="32"/>
      <c r="E20" s="31">
        <v>0</v>
      </c>
      <c r="F20" s="9">
        <f>E20/E$22</f>
        <v>0</v>
      </c>
    </row>
    <row r="21" spans="1:6" ht="19.5" customHeight="1">
      <c r="A21" s="35"/>
      <c r="B21" s="34"/>
      <c r="C21" s="33" t="s">
        <v>8</v>
      </c>
      <c r="D21" s="32"/>
      <c r="E21" s="31">
        <v>0</v>
      </c>
      <c r="F21" s="9">
        <f>E21/E$22</f>
        <v>0</v>
      </c>
    </row>
    <row r="22" spans="1:6" s="3" customFormat="1" ht="19.5" customHeight="1">
      <c r="A22" s="8">
        <v>21</v>
      </c>
      <c r="B22" s="7"/>
      <c r="C22" s="7" t="s">
        <v>7</v>
      </c>
      <c r="D22" s="6"/>
      <c r="E22" s="5">
        <f>SUM(E14:E21)</f>
        <v>11000000</v>
      </c>
      <c r="F22" s="4">
        <f>SUM(F14:F21)</f>
        <v>1</v>
      </c>
    </row>
    <row r="23" spans="1:6" ht="9" customHeight="1">
      <c r="A23" s="30"/>
      <c r="B23" s="30"/>
      <c r="C23" s="2"/>
      <c r="D23" s="2"/>
      <c r="E23" s="2"/>
      <c r="F23" s="2"/>
    </row>
    <row r="24" spans="1:6" ht="15.75">
      <c r="A24" s="29" t="s">
        <v>6</v>
      </c>
      <c r="B24" s="28"/>
      <c r="C24" s="27"/>
      <c r="D24" s="27"/>
      <c r="E24" s="27"/>
      <c r="F24" s="26"/>
    </row>
    <row r="25" spans="1:6" ht="15.75">
      <c r="A25" s="23" t="s">
        <v>5</v>
      </c>
      <c r="B25" s="25" t="s">
        <v>4</v>
      </c>
      <c r="C25" s="24"/>
      <c r="D25" s="24"/>
      <c r="E25" s="23" t="s">
        <v>3</v>
      </c>
      <c r="F25" s="22" t="s">
        <v>2</v>
      </c>
    </row>
    <row r="26" spans="1:6" s="3" customFormat="1" ht="9" customHeight="1">
      <c r="A26" s="21"/>
      <c r="B26" s="20"/>
      <c r="C26" s="20"/>
      <c r="D26" s="19"/>
      <c r="E26" s="19"/>
      <c r="F26" s="19"/>
    </row>
    <row r="27" spans="1:6" ht="19.5" customHeight="1">
      <c r="A27" s="13">
        <v>430</v>
      </c>
      <c r="B27" s="18" t="s">
        <v>1</v>
      </c>
      <c r="C27" s="17"/>
      <c r="D27" s="16"/>
      <c r="E27" s="15">
        <v>11000000</v>
      </c>
      <c r="F27" s="14">
        <f>E27/E29</f>
        <v>1</v>
      </c>
    </row>
    <row r="28" spans="1:6" ht="6.75" customHeight="1">
      <c r="A28" s="13"/>
      <c r="B28" s="12"/>
      <c r="C28" s="11"/>
      <c r="D28" s="11"/>
      <c r="E28" s="10"/>
      <c r="F28" s="9"/>
    </row>
    <row r="29" spans="1:6" s="3" customFormat="1" ht="19.5" customHeight="1">
      <c r="A29" s="8"/>
      <c r="B29" s="7"/>
      <c r="C29" s="7" t="s">
        <v>0</v>
      </c>
      <c r="D29" s="6"/>
      <c r="E29" s="5">
        <f>SUM(E27:E28)</f>
        <v>11000000</v>
      </c>
      <c r="F29" s="4">
        <f>SUM(F27:F28)</f>
        <v>1</v>
      </c>
    </row>
    <row r="30" spans="1:6" ht="25.5" customHeight="1">
      <c r="A30" s="2"/>
      <c r="B30" s="2"/>
      <c r="C30" s="2"/>
      <c r="D30" s="2"/>
      <c r="E30" s="2"/>
      <c r="F30" s="2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4" zoomScale="75" workbookViewId="0">
      <selection activeCell="D31" sqref="D31:D43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46"/>
      <c r="B1" s="46"/>
      <c r="C1" s="46"/>
      <c r="D1" s="46"/>
      <c r="E1" s="1"/>
    </row>
    <row r="2" spans="1:5" ht="9" customHeight="1">
      <c r="A2" s="46"/>
      <c r="B2" s="46"/>
      <c r="C2" s="46"/>
      <c r="D2" s="46"/>
      <c r="E2" s="1"/>
    </row>
    <row r="3" spans="1:5" ht="18.75" customHeight="1">
      <c r="A3" s="49" t="s">
        <v>26</v>
      </c>
      <c r="B3" s="46"/>
      <c r="C3" s="46"/>
      <c r="D3" s="46"/>
      <c r="E3" s="1"/>
    </row>
    <row r="4" spans="1:5" ht="9" customHeight="1">
      <c r="A4" s="46"/>
      <c r="B4" s="46"/>
      <c r="C4" s="46"/>
      <c r="D4" s="46"/>
      <c r="E4" s="1"/>
    </row>
    <row r="5" spans="1:5" s="48" customFormat="1" ht="18.75">
      <c r="A5" s="49" t="s">
        <v>25</v>
      </c>
      <c r="B5" s="49"/>
      <c r="C5" s="49"/>
      <c r="D5" s="49"/>
      <c r="E5" s="72"/>
    </row>
    <row r="6" spans="1:5" s="48" customFormat="1" ht="18.75">
      <c r="A6" s="49" t="s">
        <v>24</v>
      </c>
      <c r="B6" s="49"/>
      <c r="C6" s="49"/>
      <c r="D6" s="49"/>
      <c r="E6" s="72"/>
    </row>
    <row r="7" spans="1:5" ht="9" customHeight="1">
      <c r="A7" s="46"/>
      <c r="B7" s="46"/>
      <c r="C7" s="46"/>
      <c r="D7" s="46"/>
      <c r="E7" s="1"/>
    </row>
    <row r="8" spans="1:5" s="47" customFormat="1" ht="15.75">
      <c r="A8" s="41" t="s">
        <v>55</v>
      </c>
      <c r="B8" s="41"/>
      <c r="C8" s="41"/>
      <c r="D8" s="41"/>
      <c r="E8" s="2"/>
    </row>
    <row r="9" spans="1:5" s="47" customFormat="1" ht="15.75">
      <c r="A9" s="41" t="s">
        <v>54</v>
      </c>
      <c r="B9" s="41"/>
      <c r="C9" s="41"/>
      <c r="D9" s="41"/>
      <c r="E9" s="2"/>
    </row>
    <row r="10" spans="1:5" ht="9" customHeight="1">
      <c r="A10" s="46"/>
      <c r="B10" s="46"/>
      <c r="C10" s="46"/>
      <c r="D10" s="46"/>
      <c r="E10" s="1"/>
    </row>
    <row r="11" spans="1:5" ht="15.75">
      <c r="A11" s="71" t="s">
        <v>53</v>
      </c>
      <c r="B11" s="43" t="s">
        <v>20</v>
      </c>
      <c r="C11" s="42"/>
      <c r="D11" s="41"/>
      <c r="E11" s="2"/>
    </row>
    <row r="12" spans="1:5" ht="9.75" customHeight="1">
      <c r="A12" s="2"/>
      <c r="B12" s="2"/>
      <c r="C12" s="2"/>
      <c r="D12" s="2"/>
      <c r="E12" s="2"/>
    </row>
    <row r="13" spans="1:5" ht="15.75">
      <c r="A13" s="40" t="s">
        <v>52</v>
      </c>
      <c r="B13" s="27"/>
      <c r="C13" s="27"/>
      <c r="D13" s="26"/>
      <c r="E13" s="2"/>
    </row>
    <row r="14" spans="1:5" s="3" customFormat="1" ht="15.75">
      <c r="A14" s="23" t="s">
        <v>51</v>
      </c>
      <c r="B14" s="25" t="s">
        <v>50</v>
      </c>
      <c r="C14" s="23" t="s">
        <v>3</v>
      </c>
      <c r="D14" s="22" t="s">
        <v>2</v>
      </c>
      <c r="E14" s="52"/>
    </row>
    <row r="15" spans="1:5" ht="20.25" customHeight="1">
      <c r="A15" s="70">
        <v>1</v>
      </c>
      <c r="B15" s="69" t="s">
        <v>49</v>
      </c>
      <c r="C15" s="68"/>
      <c r="D15" s="67"/>
      <c r="E15" s="2"/>
    </row>
    <row r="16" spans="1:5" s="65" customFormat="1" ht="20.25" customHeight="1">
      <c r="A16" s="60" t="s">
        <v>48</v>
      </c>
      <c r="B16" s="59" t="s">
        <v>47</v>
      </c>
      <c r="C16" s="66">
        <v>0</v>
      </c>
      <c r="D16" s="9">
        <f>C16/C$29</f>
        <v>0</v>
      </c>
      <c r="E16" s="34"/>
    </row>
    <row r="17" spans="1:5" ht="20.25" customHeight="1">
      <c r="A17" s="60" t="s">
        <v>46</v>
      </c>
      <c r="B17" s="59" t="s">
        <v>45</v>
      </c>
      <c r="C17" s="64">
        <v>2750000</v>
      </c>
      <c r="D17" s="9">
        <f>C17/C$29</f>
        <v>0.25</v>
      </c>
      <c r="E17" s="2"/>
    </row>
    <row r="18" spans="1:5" ht="20.25" customHeight="1">
      <c r="A18" s="60" t="s">
        <v>44</v>
      </c>
      <c r="B18" s="59" t="s">
        <v>43</v>
      </c>
      <c r="C18" s="64">
        <v>1430000</v>
      </c>
      <c r="D18" s="9">
        <f>C18/C$29</f>
        <v>0.13</v>
      </c>
      <c r="E18" s="2"/>
    </row>
    <row r="19" spans="1:5" ht="20.25" customHeight="1">
      <c r="A19" s="60" t="s">
        <v>42</v>
      </c>
      <c r="B19" s="59" t="s">
        <v>41</v>
      </c>
      <c r="C19" s="64">
        <v>1100000</v>
      </c>
      <c r="D19" s="9">
        <f>C19/C$29</f>
        <v>0.1</v>
      </c>
      <c r="E19" s="2"/>
    </row>
    <row r="20" spans="1:5" ht="20.25" customHeight="1">
      <c r="A20" s="60" t="s">
        <v>40</v>
      </c>
      <c r="B20" s="59" t="s">
        <v>39</v>
      </c>
      <c r="C20" s="64">
        <v>0</v>
      </c>
      <c r="D20" s="9">
        <f>C20/C$29</f>
        <v>0</v>
      </c>
      <c r="E20" s="2"/>
    </row>
    <row r="21" spans="1:5" ht="20.25" customHeight="1">
      <c r="A21" s="60"/>
      <c r="B21" s="63" t="s">
        <v>38</v>
      </c>
      <c r="C21" s="5">
        <f>SUM(C16:C20)</f>
        <v>5280000</v>
      </c>
      <c r="D21" s="62">
        <f>C21/C$29</f>
        <v>0.48</v>
      </c>
      <c r="E21" s="2"/>
    </row>
    <row r="22" spans="1:5" ht="20.25" customHeight="1">
      <c r="A22" s="60">
        <v>2</v>
      </c>
      <c r="B22" s="59" t="s">
        <v>37</v>
      </c>
      <c r="C22" s="61">
        <v>220000</v>
      </c>
      <c r="D22" s="14">
        <f>C22/C$29</f>
        <v>0.02</v>
      </c>
      <c r="E22" s="2"/>
    </row>
    <row r="23" spans="1:5" ht="20.25" customHeight="1">
      <c r="A23" s="60">
        <v>3</v>
      </c>
      <c r="B23" s="59" t="s">
        <v>36</v>
      </c>
      <c r="C23" s="58">
        <v>0</v>
      </c>
      <c r="D23" s="9">
        <f>C23/C$29</f>
        <v>0</v>
      </c>
      <c r="E23" s="2"/>
    </row>
    <row r="24" spans="1:5" ht="20.25" customHeight="1">
      <c r="A24" s="60">
        <v>4</v>
      </c>
      <c r="B24" s="59" t="s">
        <v>35</v>
      </c>
      <c r="C24" s="58">
        <v>3850000</v>
      </c>
      <c r="D24" s="9">
        <f>C24/C$29</f>
        <v>0.35</v>
      </c>
      <c r="E24" s="2"/>
    </row>
    <row r="25" spans="1:5" ht="20.25" customHeight="1">
      <c r="A25" s="60">
        <v>5</v>
      </c>
      <c r="B25" s="59" t="s">
        <v>34</v>
      </c>
      <c r="C25" s="58">
        <v>1650000</v>
      </c>
      <c r="D25" s="9">
        <f>C25/C$29</f>
        <v>0.15</v>
      </c>
      <c r="E25" s="2"/>
    </row>
    <row r="26" spans="1:5" ht="20.25" customHeight="1">
      <c r="A26" s="60">
        <v>6</v>
      </c>
      <c r="B26" s="59" t="s">
        <v>33</v>
      </c>
      <c r="C26" s="58">
        <v>0</v>
      </c>
      <c r="D26" s="9">
        <f>C26/C$29</f>
        <v>0</v>
      </c>
      <c r="E26" s="2"/>
    </row>
    <row r="27" spans="1:5" ht="20.25" customHeight="1">
      <c r="A27" s="60">
        <v>7</v>
      </c>
      <c r="B27" s="59" t="s">
        <v>32</v>
      </c>
      <c r="C27" s="58">
        <v>0</v>
      </c>
      <c r="D27" s="9">
        <f>C27/C$29</f>
        <v>0</v>
      </c>
      <c r="E27" s="2"/>
    </row>
    <row r="28" spans="1:5" ht="20.25" customHeight="1">
      <c r="A28" s="35">
        <v>8</v>
      </c>
      <c r="B28" s="57" t="s">
        <v>31</v>
      </c>
      <c r="C28" s="56">
        <v>0</v>
      </c>
      <c r="D28" s="9">
        <f>C28/C$29</f>
        <v>0</v>
      </c>
      <c r="E28" s="55"/>
    </row>
    <row r="29" spans="1:5" s="3" customFormat="1" ht="20.25" customHeight="1">
      <c r="A29" s="23"/>
      <c r="B29" s="22" t="s">
        <v>30</v>
      </c>
      <c r="C29" s="54">
        <f>C21+C22+C23+C24+C25+C26+C27+C28</f>
        <v>11000000</v>
      </c>
      <c r="D29" s="53">
        <f>D21+D22+D23+D24+D25+D26+D27+D28</f>
        <v>1</v>
      </c>
      <c r="E29" s="52"/>
    </row>
    <row r="30" spans="1:5" ht="18" customHeight="1">
      <c r="A30" s="2"/>
      <c r="B30" s="2"/>
      <c r="C30" s="2"/>
      <c r="D30" s="2"/>
      <c r="E30" s="2"/>
    </row>
    <row r="31" spans="1:5" ht="15.75">
      <c r="A31" s="2"/>
      <c r="B31" s="51" t="s">
        <v>29</v>
      </c>
      <c r="C31" s="2"/>
      <c r="D31" s="2"/>
      <c r="E31" s="2"/>
    </row>
    <row r="32" spans="1:5" ht="15.75">
      <c r="A32" s="2"/>
      <c r="B32" s="2" t="s">
        <v>28</v>
      </c>
      <c r="C32" s="2">
        <f>'Schedule A - II'!E22</f>
        <v>11000000</v>
      </c>
      <c r="D32" s="2"/>
      <c r="E32" s="2"/>
    </row>
    <row r="33" spans="1:5" ht="16.5" thickBot="1">
      <c r="A33" s="47"/>
      <c r="B33" s="47" t="s">
        <v>27</v>
      </c>
      <c r="C33" s="50">
        <f>+C29-C32</f>
        <v>0</v>
      </c>
      <c r="D33" s="47"/>
      <c r="E33" s="47"/>
    </row>
    <row r="34" spans="1:5" ht="15.75">
      <c r="A34" s="47"/>
      <c r="B34" s="47"/>
      <c r="C34" s="47"/>
      <c r="D34" s="47"/>
      <c r="E34" s="47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opLeftCell="A4" zoomScale="75" workbookViewId="0">
      <selection activeCell="D31" sqref="D31:D43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49" t="s">
        <v>26</v>
      </c>
      <c r="B1" s="88"/>
      <c r="C1" s="88"/>
      <c r="E1" s="106" t="s">
        <v>92</v>
      </c>
    </row>
    <row r="2" spans="1:5" ht="9" customHeight="1">
      <c r="A2" s="105"/>
      <c r="B2" s="105"/>
      <c r="C2" s="105"/>
    </row>
    <row r="3" spans="1:5" s="48" customFormat="1" ht="18.75">
      <c r="A3" s="49" t="s">
        <v>25</v>
      </c>
      <c r="B3" s="49"/>
      <c r="C3" s="49"/>
    </row>
    <row r="4" spans="1:5" s="48" customFormat="1" ht="18.75">
      <c r="A4" s="49" t="s">
        <v>91</v>
      </c>
      <c r="B4" s="49"/>
      <c r="C4" s="49"/>
    </row>
    <row r="5" spans="1:5" ht="8.25" customHeight="1">
      <c r="A5" s="46"/>
      <c r="B5" s="46"/>
      <c r="C5" s="46"/>
    </row>
    <row r="6" spans="1:5" s="47" customFormat="1" ht="15.75">
      <c r="A6" s="41" t="s">
        <v>90</v>
      </c>
      <c r="B6" s="41"/>
      <c r="C6" s="41"/>
    </row>
    <row r="7" spans="1:5" s="47" customFormat="1" ht="15.75">
      <c r="A7" s="41" t="s">
        <v>89</v>
      </c>
      <c r="B7" s="41"/>
      <c r="C7" s="41"/>
    </row>
    <row r="8" spans="1:5" ht="9" customHeight="1" thickBot="1">
      <c r="A8" s="46"/>
      <c r="B8" s="46"/>
      <c r="C8" s="46"/>
    </row>
    <row r="9" spans="1:5" ht="15.75" customHeight="1" thickBot="1">
      <c r="A9" s="71" t="s">
        <v>88</v>
      </c>
      <c r="B9" s="104"/>
      <c r="C9" s="103"/>
      <c r="E9" s="102" t="s">
        <v>87</v>
      </c>
    </row>
    <row r="10" spans="1:5" ht="9" customHeight="1">
      <c r="A10" s="2"/>
      <c r="B10" s="2"/>
      <c r="C10" s="2"/>
      <c r="E10" s="101"/>
    </row>
    <row r="11" spans="1:5" s="3" customFormat="1" ht="18" customHeight="1">
      <c r="A11" s="100" t="s">
        <v>86</v>
      </c>
      <c r="B11" s="99" t="s">
        <v>3</v>
      </c>
      <c r="C11" s="98" t="s">
        <v>2</v>
      </c>
      <c r="E11" s="79"/>
    </row>
    <row r="12" spans="1:5" s="3" customFormat="1" ht="19.5" customHeight="1">
      <c r="A12" s="97" t="s">
        <v>85</v>
      </c>
      <c r="B12" s="96">
        <v>0</v>
      </c>
      <c r="C12" s="76"/>
      <c r="E12" s="95"/>
    </row>
    <row r="13" spans="1:5" s="3" customFormat="1" ht="18.75" customHeight="1">
      <c r="A13" s="92" t="s">
        <v>84</v>
      </c>
      <c r="B13" s="93">
        <v>0</v>
      </c>
      <c r="C13" s="90"/>
      <c r="E13" s="73"/>
    </row>
    <row r="14" spans="1:5" s="3" customFormat="1" ht="18.75" customHeight="1">
      <c r="A14" s="94" t="s">
        <v>83</v>
      </c>
      <c r="B14" s="93">
        <f>B12-B13</f>
        <v>0</v>
      </c>
      <c r="C14" s="90"/>
      <c r="E14" s="73" t="s">
        <v>82</v>
      </c>
    </row>
    <row r="15" spans="1:5" s="3" customFormat="1" ht="18.75" customHeight="1">
      <c r="A15" s="92" t="s">
        <v>81</v>
      </c>
      <c r="B15" s="91"/>
      <c r="C15" s="90"/>
      <c r="E15" s="73"/>
    </row>
    <row r="16" spans="1:5" ht="16.5" customHeight="1">
      <c r="A16" s="86" t="s">
        <v>80</v>
      </c>
      <c r="B16" s="85">
        <v>220000</v>
      </c>
      <c r="C16" s="9">
        <f>B16/B$36</f>
        <v>0.02</v>
      </c>
      <c r="E16" s="73"/>
    </row>
    <row r="17" spans="1:5" ht="16.5" customHeight="1">
      <c r="A17" s="86" t="s">
        <v>79</v>
      </c>
      <c r="B17" s="85">
        <v>0</v>
      </c>
      <c r="C17" s="9">
        <f>B17/B$36</f>
        <v>0</v>
      </c>
      <c r="E17" s="73"/>
    </row>
    <row r="18" spans="1:5" ht="16.5" customHeight="1">
      <c r="A18" s="86" t="s">
        <v>78</v>
      </c>
      <c r="B18" s="85">
        <v>737000</v>
      </c>
      <c r="C18" s="9">
        <f>B18/B$36</f>
        <v>6.7000000000000004E-2</v>
      </c>
      <c r="E18" s="73"/>
    </row>
    <row r="19" spans="1:5" ht="16.5" customHeight="1">
      <c r="A19" s="86" t="s">
        <v>77</v>
      </c>
      <c r="B19" s="85">
        <v>0</v>
      </c>
      <c r="C19" s="9">
        <f>B19/B$36</f>
        <v>0</v>
      </c>
      <c r="E19" s="73"/>
    </row>
    <row r="20" spans="1:5" ht="16.5" customHeight="1">
      <c r="A20" s="86" t="s">
        <v>76</v>
      </c>
      <c r="B20" s="85">
        <v>0</v>
      </c>
      <c r="C20" s="9">
        <f>B20/B$36</f>
        <v>0</v>
      </c>
      <c r="E20" s="73"/>
    </row>
    <row r="21" spans="1:5" ht="16.5" customHeight="1">
      <c r="A21" s="86" t="s">
        <v>75</v>
      </c>
      <c r="B21" s="85">
        <v>0</v>
      </c>
      <c r="C21" s="9">
        <f>B21/B$36</f>
        <v>0</v>
      </c>
      <c r="E21" s="73"/>
    </row>
    <row r="22" spans="1:5" ht="16.5" customHeight="1">
      <c r="A22" s="86" t="s">
        <v>74</v>
      </c>
      <c r="B22" s="85">
        <v>0</v>
      </c>
      <c r="C22" s="9">
        <f>B22/B$36</f>
        <v>0</v>
      </c>
      <c r="E22" s="73"/>
    </row>
    <row r="23" spans="1:5" ht="16.5" customHeight="1">
      <c r="A23" s="86" t="s">
        <v>73</v>
      </c>
      <c r="B23" s="85">
        <v>0</v>
      </c>
      <c r="C23" s="9">
        <f>B23/B$36</f>
        <v>0</v>
      </c>
      <c r="E23" s="73"/>
    </row>
    <row r="24" spans="1:5" ht="16.5" customHeight="1">
      <c r="A24" s="86" t="s">
        <v>72</v>
      </c>
      <c r="B24" s="85">
        <v>0</v>
      </c>
      <c r="C24" s="9">
        <f>B24/B$36</f>
        <v>0</v>
      </c>
      <c r="E24" s="73"/>
    </row>
    <row r="25" spans="1:5" ht="16.5" customHeight="1">
      <c r="A25" s="86" t="s">
        <v>71</v>
      </c>
      <c r="B25" s="85">
        <v>0</v>
      </c>
      <c r="C25" s="9">
        <f>B25/B$36</f>
        <v>0</v>
      </c>
      <c r="E25" s="73"/>
    </row>
    <row r="26" spans="1:5" ht="16.5" customHeight="1">
      <c r="A26" s="86" t="s">
        <v>70</v>
      </c>
      <c r="B26" s="85">
        <v>2860000</v>
      </c>
      <c r="C26" s="9">
        <f>B26/B$36</f>
        <v>0.26</v>
      </c>
      <c r="E26" s="73"/>
    </row>
    <row r="27" spans="1:5" ht="16.5" customHeight="1">
      <c r="A27" s="86" t="s">
        <v>69</v>
      </c>
      <c r="B27" s="85">
        <v>0</v>
      </c>
      <c r="C27" s="9">
        <f>B27/B$36</f>
        <v>0</v>
      </c>
      <c r="E27" s="73"/>
    </row>
    <row r="28" spans="1:5" ht="16.5" customHeight="1">
      <c r="A28" s="86" t="s">
        <v>68</v>
      </c>
      <c r="B28" s="89">
        <v>1460000</v>
      </c>
      <c r="C28" s="9">
        <f>B28/B$36</f>
        <v>0.13272727272727272</v>
      </c>
      <c r="D28" s="88"/>
      <c r="E28" s="87"/>
    </row>
    <row r="29" spans="1:5" ht="16.5" customHeight="1">
      <c r="A29" s="86" t="s">
        <v>67</v>
      </c>
      <c r="B29" s="85">
        <v>100000</v>
      </c>
      <c r="C29" s="9">
        <f>B29/B$36</f>
        <v>9.0909090909090905E-3</v>
      </c>
      <c r="E29" s="73"/>
    </row>
    <row r="30" spans="1:5" ht="16.5" customHeight="1">
      <c r="A30" s="86" t="s">
        <v>66</v>
      </c>
      <c r="B30" s="85">
        <v>1698000</v>
      </c>
      <c r="C30" s="9">
        <f>B30/B$36</f>
        <v>0.15436363636363637</v>
      </c>
      <c r="E30" s="73"/>
    </row>
    <row r="31" spans="1:5" ht="16.5" customHeight="1">
      <c r="A31" s="86" t="s">
        <v>65</v>
      </c>
      <c r="B31" s="85">
        <v>1000000</v>
      </c>
      <c r="C31" s="9">
        <f>B31/B$36</f>
        <v>9.0909090909090912E-2</v>
      </c>
      <c r="E31" s="73"/>
    </row>
    <row r="32" spans="1:5" ht="16.5" customHeight="1">
      <c r="A32" s="86" t="s">
        <v>64</v>
      </c>
      <c r="B32" s="85">
        <v>2495000</v>
      </c>
      <c r="C32" s="9">
        <f>B32/B$36</f>
        <v>0.22681818181818181</v>
      </c>
      <c r="E32" s="73"/>
    </row>
    <row r="33" spans="1:5" ht="16.5" customHeight="1">
      <c r="A33" s="86" t="s">
        <v>63</v>
      </c>
      <c r="B33" s="85">
        <v>100000</v>
      </c>
      <c r="C33" s="9">
        <f>B33/B$36</f>
        <v>9.0909090909090905E-3</v>
      </c>
      <c r="E33" s="73"/>
    </row>
    <row r="34" spans="1:5" ht="16.5" customHeight="1">
      <c r="A34" s="84" t="s">
        <v>62</v>
      </c>
      <c r="B34" s="83">
        <v>330000</v>
      </c>
      <c r="C34" s="9">
        <f>B34/B$36</f>
        <v>0.03</v>
      </c>
      <c r="E34" s="73" t="s">
        <v>56</v>
      </c>
    </row>
    <row r="35" spans="1:5" ht="8.25" customHeight="1">
      <c r="A35" s="82"/>
      <c r="B35" s="16"/>
      <c r="C35" s="9"/>
      <c r="E35" s="81"/>
    </row>
    <row r="36" spans="1:5" s="3" customFormat="1" ht="18.75" customHeight="1">
      <c r="A36" s="78" t="s">
        <v>61</v>
      </c>
      <c r="B36" s="77">
        <f>SUM(B16:B35)</f>
        <v>11000000</v>
      </c>
      <c r="C36" s="80">
        <f>SUM(C16:C34)</f>
        <v>1</v>
      </c>
      <c r="E36" s="79"/>
    </row>
    <row r="37" spans="1:5" s="3" customFormat="1" ht="18.75" customHeight="1">
      <c r="A37" s="78" t="s">
        <v>60</v>
      </c>
      <c r="B37" s="77">
        <f>B14+B36</f>
        <v>11000000</v>
      </c>
      <c r="C37" s="76"/>
      <c r="E37" s="73" t="s">
        <v>56</v>
      </c>
    </row>
    <row r="38" spans="1:5" s="3" customFormat="1" ht="18.75" customHeight="1">
      <c r="A38" s="78" t="s">
        <v>59</v>
      </c>
      <c r="B38" s="77">
        <f>'Schedule A - II'!E22</f>
        <v>11000000</v>
      </c>
      <c r="C38" s="76"/>
      <c r="E38" s="73" t="s">
        <v>58</v>
      </c>
    </row>
    <row r="39" spans="1:5" s="3" customFormat="1" ht="18.75" customHeight="1">
      <c r="A39" s="75" t="s">
        <v>57</v>
      </c>
      <c r="B39" s="5">
        <f>B37-B38</f>
        <v>0</v>
      </c>
      <c r="C39" s="74"/>
      <c r="E39" s="73" t="s">
        <v>56</v>
      </c>
    </row>
    <row r="40" spans="1:5">
      <c r="A40" s="1"/>
      <c r="B40" s="1"/>
      <c r="C40" s="1"/>
    </row>
    <row r="41" spans="1:5">
      <c r="A41" s="1"/>
      <c r="B41" s="1"/>
      <c r="C41" s="1"/>
    </row>
    <row r="42" spans="1:5">
      <c r="A42" s="1"/>
      <c r="B42" s="1"/>
      <c r="C42" s="1"/>
    </row>
    <row r="43" spans="1:5">
      <c r="A43" s="1"/>
      <c r="B43" s="1"/>
      <c r="C43" s="1"/>
    </row>
    <row r="44" spans="1:5">
      <c r="A44" s="1"/>
      <c r="B44" s="1"/>
      <c r="C44" s="1"/>
    </row>
    <row r="45" spans="1:5">
      <c r="A45" s="1"/>
      <c r="B45" s="1"/>
      <c r="C45" s="1"/>
    </row>
    <row r="46" spans="1:5">
      <c r="A46" s="1"/>
      <c r="B46" s="1"/>
      <c r="C46" s="1"/>
    </row>
    <row r="47" spans="1:5">
      <c r="A47" s="1"/>
      <c r="B47" s="1"/>
      <c r="C47" s="1"/>
    </row>
    <row r="48" spans="1:5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2010-06-28T15:11:10Z</dcterms:created>
  <dcterms:modified xsi:type="dcterms:W3CDTF">2010-06-28T15:11:32Z</dcterms:modified>
</cp:coreProperties>
</file>