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8700"/>
  </bookViews>
  <sheets>
    <sheet name="Stimulus Form" sheetId="1" r:id="rId1"/>
    <sheet name="Schedule A - I" sheetId="2" r:id="rId2"/>
    <sheet name="Schedule B - I" sheetId="3" r:id="rId3"/>
    <sheet name="Schedule C - I" sheetId="4" r:id="rId4"/>
  </sheets>
  <externalReferences>
    <externalReference r:id="rId5"/>
    <externalReference r:id="rId6"/>
    <externalReference r:id="rId7"/>
  </externalReferences>
  <definedNames>
    <definedName name="Courses_and_FTE">#REF!</definedName>
    <definedName name="Mandatory_Sorted">'[2]Mand Sum'!#REF!</definedName>
    <definedName name="_xlnm.Print_Area" localSheetId="1">'Schedule A - I'!$A$1:$F$117</definedName>
    <definedName name="_xlnm.Print_Area" localSheetId="3">'Schedule C - I'!$A$1:$C$34</definedName>
    <definedName name="Range_1">#REF!</definedName>
    <definedName name="Range_2">#REF!</definedName>
  </definedNames>
  <calcPr calcId="125725"/>
</workbook>
</file>

<file path=xl/calcChain.xml><?xml version="1.0" encoding="utf-8"?>
<calcChain xmlns="http://schemas.openxmlformats.org/spreadsheetml/2006/main">
  <c r="B39" i="4"/>
  <c r="B31"/>
  <c r="C30"/>
  <c r="C29"/>
  <c r="C28"/>
  <c r="C27"/>
  <c r="C26"/>
  <c r="C25"/>
  <c r="C24"/>
  <c r="C23"/>
  <c r="C22"/>
  <c r="C21"/>
  <c r="C20"/>
  <c r="C19"/>
  <c r="C18"/>
  <c r="C17"/>
  <c r="C31" s="1"/>
  <c r="B15"/>
  <c r="B32" s="1"/>
  <c r="C18" i="3"/>
  <c r="C26" s="1"/>
  <c r="E115" i="2"/>
  <c r="E109"/>
  <c r="E98"/>
  <c r="E91"/>
  <c r="E76"/>
  <c r="E66"/>
  <c r="E60"/>
  <c r="E55"/>
  <c r="E33"/>
  <c r="E32"/>
  <c r="E31"/>
  <c r="E25"/>
  <c r="F24" s="1"/>
  <c r="F23"/>
  <c r="F21"/>
  <c r="F19"/>
  <c r="F17"/>
  <c r="C35" i="1"/>
  <c r="C43" s="1"/>
  <c r="C17"/>
  <c r="C25" s="1"/>
  <c r="D24" l="1"/>
  <c r="D22"/>
  <c r="D20"/>
  <c r="D18"/>
  <c r="D15"/>
  <c r="D13"/>
  <c r="D23"/>
  <c r="D21"/>
  <c r="D19"/>
  <c r="D17"/>
  <c r="D16"/>
  <c r="D14"/>
  <c r="D12"/>
  <c r="D25" i="3"/>
  <c r="D23"/>
  <c r="D21"/>
  <c r="D19"/>
  <c r="D16"/>
  <c r="D14"/>
  <c r="B33" i="4"/>
  <c r="B34" s="1"/>
  <c r="D24" i="3"/>
  <c r="D22"/>
  <c r="D20"/>
  <c r="D17"/>
  <c r="D15"/>
  <c r="D13"/>
  <c r="F91" i="2"/>
  <c r="E30"/>
  <c r="E117"/>
  <c r="F76" s="1"/>
  <c r="D18" i="3"/>
  <c r="D26" s="1"/>
  <c r="F18" i="2"/>
  <c r="F25" s="1"/>
  <c r="F20"/>
  <c r="F22"/>
  <c r="F109" l="1"/>
  <c r="F66"/>
  <c r="D25" i="1"/>
  <c r="F98" i="2"/>
  <c r="F60"/>
  <c r="B38" i="4"/>
  <c r="B40" s="1"/>
  <c r="E34" i="2"/>
  <c r="F55"/>
  <c r="F117" s="1"/>
  <c r="F115"/>
  <c r="F34" l="1"/>
  <c r="F33"/>
  <c r="F31"/>
  <c r="F32"/>
  <c r="F30"/>
</calcChain>
</file>

<file path=xl/comments1.xml><?xml version="1.0" encoding="utf-8"?>
<comments xmlns="http://schemas.openxmlformats.org/spreadsheetml/2006/main">
  <authors>
    <author>Mike Chambless</author>
  </authors>
  <commentList>
    <comment ref="A4" authorId="0">
      <text>
        <r>
          <rPr>
            <b/>
            <sz val="8"/>
            <color indexed="81"/>
            <rFont val="Tahoma"/>
            <family val="2"/>
          </rPr>
          <t>Mike Chambless:</t>
        </r>
        <r>
          <rPr>
            <sz val="8"/>
            <color indexed="81"/>
            <rFont val="Tahoma"/>
            <family val="2"/>
          </rPr>
          <t xml:space="preserve">
All worksheets tested on March 24, 2008.  No errors found on any worksheets.  Revised font size from 10 to 12 excepts on Schedules F and G.</t>
        </r>
      </text>
    </comment>
  </commentList>
</comments>
</file>

<file path=xl/comments2.xml><?xml version="1.0" encoding="utf-8"?>
<comments xmlns="http://schemas.openxmlformats.org/spreadsheetml/2006/main">
  <authors>
    <author>Mike Chambless</author>
  </authors>
  <commentList>
    <comment ref="A25" authorId="0">
      <text>
        <r>
          <rPr>
            <sz val="8"/>
            <color indexed="81"/>
            <rFont val="Tahoma"/>
            <family val="2"/>
          </rPr>
          <t xml:space="preserve">Contracts, Grants and Reimbursements:
Include reimbursements from the national guard tuition waivers and the concurrent enrolled student tuition waiver.  Also include BrainGain as a grant.
</t>
        </r>
      </text>
    </comment>
  </commentList>
</comments>
</file>

<file path=xl/sharedStrings.xml><?xml version="1.0" encoding="utf-8"?>
<sst xmlns="http://schemas.openxmlformats.org/spreadsheetml/2006/main" count="253" uniqueCount="170">
  <si>
    <t>Oklahoma State Regents for Higher Education</t>
  </si>
  <si>
    <t xml:space="preserve">Budgeted Federal State Stabilization Funds </t>
  </si>
  <si>
    <t>Plan-of-Action for ARRA Budgeted Expenditure Summary - FY2011</t>
  </si>
  <si>
    <t>OSUIT - Okmulgee</t>
  </si>
  <si>
    <t>Institution Name:</t>
  </si>
  <si>
    <t>Date:</t>
  </si>
  <si>
    <t>OPERATIONS REPORT - EXPENDITURES BY OBJECT</t>
  </si>
  <si>
    <t>Object of Expenditure</t>
  </si>
  <si>
    <t>2010-2011 Amount</t>
  </si>
  <si>
    <t>Percent of Total</t>
  </si>
  <si>
    <t>Personnel Services:</t>
  </si>
  <si>
    <t xml:space="preserve">     Teaching Salaries</t>
  </si>
  <si>
    <t xml:space="preserve">     Professional Salaries</t>
  </si>
  <si>
    <t xml:space="preserve">     Other Salaries and Wages</t>
  </si>
  <si>
    <t xml:space="preserve">     Fringe Benefits</t>
  </si>
  <si>
    <t xml:space="preserve">     Professional Services</t>
  </si>
  <si>
    <t>Total Personnel Service</t>
  </si>
  <si>
    <t>Travel</t>
  </si>
  <si>
    <t>Utilities</t>
  </si>
  <si>
    <t>Supplies and Other Operating Expenses</t>
  </si>
  <si>
    <t>Property, Furniture and Equipment</t>
  </si>
  <si>
    <t>Library Books and Periodicals</t>
  </si>
  <si>
    <t>Scholarships and Other Assistance</t>
  </si>
  <si>
    <t>Transfer and Other Disbursements</t>
  </si>
  <si>
    <t>Total Expenditures by Object</t>
  </si>
  <si>
    <r>
      <t>CAPITAL SUPPORT - EXPENDITURES BY OBJECT</t>
    </r>
    <r>
      <rPr>
        <b/>
        <sz val="12"/>
        <rFont val="Times New Roman"/>
        <family val="1"/>
      </rPr>
      <t xml:space="preserve">
For capital projects see the individual project sheets</t>
    </r>
  </si>
  <si>
    <t>Number of Jobs Created in FY2011</t>
  </si>
  <si>
    <t>Number of Jobs Retained in FY2011</t>
  </si>
  <si>
    <t>Person Authorized to Sign as Institutional Certification Officer</t>
  </si>
  <si>
    <t xml:space="preserve">Name:     Rita Hesser              </t>
  </si>
  <si>
    <t xml:space="preserve">Contact email:     rita.hesser@okstate.edu  </t>
  </si>
  <si>
    <t xml:space="preserve">Contact phone:     (405) 744-5873     </t>
  </si>
  <si>
    <t>655 Research Parkway, Suite 200</t>
  </si>
  <si>
    <t>Oklahoma City, OK  73104</t>
  </si>
  <si>
    <t>EDUCATIONAL AND GENERAL BUDGET - FY2010-2011</t>
  </si>
  <si>
    <t>PART I - PRIMARY BUDGET</t>
  </si>
  <si>
    <t>Schedule A</t>
  </si>
  <si>
    <t>Summary of Educational and General Expenditures by Function</t>
  </si>
  <si>
    <t>Agency #</t>
  </si>
  <si>
    <t>013</t>
  </si>
  <si>
    <t>Date Submitted:</t>
  </si>
  <si>
    <t>President:</t>
  </si>
  <si>
    <t>V. Burns Hargis</t>
  </si>
  <si>
    <t>EXPENDITURES BY ACTIVITY/FUNCTION</t>
  </si>
  <si>
    <t>Activity Number</t>
  </si>
  <si>
    <t>Activity/Function</t>
  </si>
  <si>
    <t>Educational &amp; General Budget - Part I:</t>
  </si>
  <si>
    <t>Instruction</t>
  </si>
  <si>
    <t>Research</t>
  </si>
  <si>
    <t>Public Service</t>
  </si>
  <si>
    <t>Academic Support</t>
  </si>
  <si>
    <t>Student Services</t>
  </si>
  <si>
    <t>Institutional Support</t>
  </si>
  <si>
    <t>Operation and Maintenance of Plant</t>
  </si>
  <si>
    <t>Scholarships and Fellowships</t>
  </si>
  <si>
    <t>Total Expenditures by Activity/Function:</t>
  </si>
  <si>
    <t>FUNDING</t>
  </si>
  <si>
    <t>Fund Number</t>
  </si>
  <si>
    <t>Fund Name</t>
  </si>
  <si>
    <t>E&amp;G Operating Revolving Fund:</t>
  </si>
  <si>
    <t>Revolving Funds</t>
  </si>
  <si>
    <t>State Appropriated Funds - Operations Budget</t>
  </si>
  <si>
    <t>State Appropriated Funds - Grants, Contracts and Reimbursements</t>
  </si>
  <si>
    <t>Federal Stimulus Funds - ARRA</t>
  </si>
  <si>
    <t>&lt;---New Row for FY2010</t>
  </si>
  <si>
    <t>Total Expenditures by Fund:</t>
  </si>
  <si>
    <t>Schedule A-1</t>
  </si>
  <si>
    <t>General Academic Instruction</t>
  </si>
  <si>
    <t>Vocational/Technical Instruction</t>
  </si>
  <si>
    <t>Community Education</t>
  </si>
  <si>
    <t>Preparatory/Remedial Instruction</t>
  </si>
  <si>
    <t>Instructional Information Technology</t>
  </si>
  <si>
    <t>Total Instruction:</t>
  </si>
  <si>
    <t>Institutes and Research Centers</t>
  </si>
  <si>
    <t>Individual and Project Research</t>
  </si>
  <si>
    <t>Research Information Technology</t>
  </si>
  <si>
    <t>Total Research:</t>
  </si>
  <si>
    <t>Community Service</t>
  </si>
  <si>
    <t>Cooperative Extension Service</t>
  </si>
  <si>
    <t>Public Broadcasting Services</t>
  </si>
  <si>
    <t>Public Service Information Technology</t>
  </si>
  <si>
    <t>Total Public Service:</t>
  </si>
  <si>
    <t>Libraries</t>
  </si>
  <si>
    <t>Museums and Galleries</t>
  </si>
  <si>
    <t>Educational Media Services</t>
  </si>
  <si>
    <t>Ancillary Support/Organized Activities</t>
  </si>
  <si>
    <t>Academic Administration</t>
  </si>
  <si>
    <t>Academic Personnel Development</t>
  </si>
  <si>
    <t>Course and Curriculum Development</t>
  </si>
  <si>
    <t>Academic Support Information Technology</t>
  </si>
  <si>
    <t>Total Academic Support:</t>
  </si>
  <si>
    <t>Schedule A-1 (continued)  -  Summary of Educational and General Expenditures by Function</t>
  </si>
  <si>
    <t>Student Services Administration</t>
  </si>
  <si>
    <t>Social and Cultural Development</t>
  </si>
  <si>
    <t>Counseling and Career Guidance</t>
  </si>
  <si>
    <t>Financial Aid Administration</t>
  </si>
  <si>
    <t>Student Admissions</t>
  </si>
  <si>
    <t>Student Records</t>
  </si>
  <si>
    <t>Student Health Services</t>
  </si>
  <si>
    <t>Student Services Information Technology</t>
  </si>
  <si>
    <t>Total Student Services:</t>
  </si>
  <si>
    <t>Executive Management</t>
  </si>
  <si>
    <t>Fiscal Operations</t>
  </si>
  <si>
    <t>General Administration</t>
  </si>
  <si>
    <t>Public Relations/Development</t>
  </si>
  <si>
    <t>Administrative Information Technology</t>
  </si>
  <si>
    <t>Total Institutional Support:</t>
  </si>
  <si>
    <t>Physical Plant Administration</t>
  </si>
  <si>
    <t>Building Maintenance</t>
  </si>
  <si>
    <t>Custodial Services</t>
  </si>
  <si>
    <t>Landscape and Grounds Maintenance</t>
  </si>
  <si>
    <t>Major Repairs and Renovations</t>
  </si>
  <si>
    <t>Safety &amp; Security</t>
  </si>
  <si>
    <t>Logistical Services</t>
  </si>
  <si>
    <t>Operation &amp; Maintenance Information Technology</t>
  </si>
  <si>
    <t>Total Operation and Maintenance of Plant:</t>
  </si>
  <si>
    <t>Scholarships</t>
  </si>
  <si>
    <t>Fellowships</t>
  </si>
  <si>
    <t>Resident Tuition Waivers</t>
  </si>
  <si>
    <t xml:space="preserve">Nonresident Tuition Waivers </t>
  </si>
  <si>
    <t>Total Scholarships and Fellowships:</t>
  </si>
  <si>
    <t>Schedule B</t>
  </si>
  <si>
    <t>Summary of Educational and General Expenditures by Object</t>
  </si>
  <si>
    <t xml:space="preserve">Institution:  </t>
  </si>
  <si>
    <t>EXPENDITURES BY OBJECT</t>
  </si>
  <si>
    <t>Object Number</t>
  </si>
  <si>
    <t>1a</t>
  </si>
  <si>
    <t>1b</t>
  </si>
  <si>
    <t>1c</t>
  </si>
  <si>
    <t>1d</t>
  </si>
  <si>
    <t>1e</t>
  </si>
  <si>
    <t>Schedule C</t>
  </si>
  <si>
    <t>REPORT OF EDUCATIONAL AND GENERAL REVENUE,  EXPENDITURES, AND UNOBLIGATED RESERVE</t>
  </si>
  <si>
    <t>Not in Print Area</t>
  </si>
  <si>
    <t>Institution Name:     OSUIT - Okmulgee</t>
  </si>
  <si>
    <t>Comments:  Optional for your use</t>
  </si>
  <si>
    <t>Revenue Description</t>
  </si>
  <si>
    <t>1.  Beginning Fund Balance July 1, 2010</t>
  </si>
  <si>
    <t>2.  Expenditures for Prior Year Obligations</t>
  </si>
  <si>
    <t>3.  Unobligated Reserve Balance July 1, 2010 (line 1 - line 2)</t>
  </si>
  <si>
    <t xml:space="preserve">      (net of FY2010 encumbrances/expenditures)</t>
  </si>
  <si>
    <t>&lt;--Formula</t>
  </si>
  <si>
    <t>4.  Projected FY2011 Receipts:</t>
  </si>
  <si>
    <t xml:space="preserve">       State Appropriated Funds - For Operations</t>
  </si>
  <si>
    <t>&lt;- Amount of Original Appropriations  (From Allocation of State Appropriations)</t>
  </si>
  <si>
    <t xml:space="preserve">       State Appropriated Funds - For Grants, Contracts and Reimbursements</t>
  </si>
  <si>
    <t>&lt;--Reimbursement of Natl Guard &amp; Concurrent Tuition Waivers, BrainGain, etc.</t>
  </si>
  <si>
    <t xml:space="preserve">       Federal Appropriations</t>
  </si>
  <si>
    <t xml:space="preserve">       Local Appropriations</t>
  </si>
  <si>
    <t xml:space="preserve">       Resident Tuition (includes tuition waivers)</t>
  </si>
  <si>
    <t>Includes Tuition Waivers  of $</t>
  </si>
  <si>
    <t xml:space="preserve">       Nonresident Tuition (includes tuition waivers)</t>
  </si>
  <si>
    <t xml:space="preserve">       Student Fees</t>
  </si>
  <si>
    <t xml:space="preserve">       Gifts, Endowments and Bequests      </t>
  </si>
  <si>
    <t xml:space="preserve">       Other Grants, Contracts and Reimbursements</t>
  </si>
  <si>
    <t xml:space="preserve">       Sales and Services of Educational Departments</t>
  </si>
  <si>
    <t xml:space="preserve">       Organized Activities Related to Educational Departments</t>
  </si>
  <si>
    <t>Example:  Farm - Sales of Cattle 42,000; Sale of milk products 32,000</t>
  </si>
  <si>
    <t xml:space="preserve">       Technical Education Funds</t>
  </si>
  <si>
    <t xml:space="preserve">       Other Sources</t>
  </si>
  <si>
    <t xml:space="preserve">       Federal Stimulus Funds - ARRA</t>
  </si>
  <si>
    <t xml:space="preserve">  &lt;---  New Row for FY2010</t>
  </si>
  <si>
    <t>5.  Total Projected FY2011 Receipts</t>
  </si>
  <si>
    <t>6.  Total Available (line 3  +  line 5)</t>
  </si>
  <si>
    <t>7.  Less Budgeted Expenditures for FY2010 Operations</t>
  </si>
  <si>
    <t>8.  Projected Unobligated Reserve Balance June 30, 2011 (line 6  -  line 7)</t>
  </si>
  <si>
    <t xml:space="preserve">Proof of Revolving Fund Between Sch A and Sch C                 Not in Print Area - </t>
  </si>
  <si>
    <t>Sch A - Revolving Fund Amount</t>
  </si>
  <si>
    <t>Sch C - Revolving Fund Amount</t>
  </si>
  <si>
    <t>Difference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</si>
</sst>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0.0%"/>
    <numFmt numFmtId="166" formatCode="_(&quot;$&quot;* #,##0_);_(&quot;$&quot;* \(#,##0\);_(&quot;$&quot;* &quot;-&quot;??_);_(@_)"/>
    <numFmt numFmtId="167" formatCode="_(* #,##0_);_(* \(#,##0\);_(* &quot;-&quot;??_);_(@_)"/>
  </numFmts>
  <fonts count="23">
    <font>
      <sz val="10"/>
      <name val="Palatino"/>
      <family val="1"/>
    </font>
    <font>
      <sz val="10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2"/>
      <name val="Times New Roman"/>
      <family val="1"/>
    </font>
    <font>
      <sz val="10"/>
      <name val="Palatino"/>
      <family val="1"/>
    </font>
    <font>
      <b/>
      <sz val="9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4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4"/>
      <name val="Palatino"/>
      <family val="1"/>
    </font>
    <font>
      <b/>
      <sz val="10"/>
      <name val="Times New Roman"/>
      <family val="1"/>
    </font>
    <font>
      <sz val="12"/>
      <name val="Palatino"/>
      <family val="1"/>
    </font>
    <font>
      <b/>
      <sz val="10"/>
      <name val="Palatino"/>
      <family val="1"/>
    </font>
    <font>
      <sz val="12"/>
      <color indexed="10"/>
      <name val="Times New Roman"/>
      <family val="1"/>
    </font>
    <font>
      <sz val="11"/>
      <name val="Palatino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name val="Times New Roman"/>
      <family val="1"/>
    </font>
    <font>
      <sz val="10"/>
      <color indexed="10"/>
      <name val="Palatino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 style="thin">
        <color indexed="64"/>
      </bottom>
      <diagonal/>
    </border>
    <border>
      <left style="mediumDashDot">
        <color indexed="64"/>
      </left>
      <right style="mediumDashDot">
        <color indexed="64"/>
      </right>
      <top/>
      <bottom/>
      <diagonal/>
    </border>
    <border>
      <left style="thin">
        <color indexed="64"/>
      </left>
      <right style="mediumDashDot">
        <color indexed="64"/>
      </right>
      <top/>
      <bottom/>
      <diagonal/>
    </border>
    <border>
      <left style="mediumDashDot">
        <color indexed="64"/>
      </left>
      <right style="mediumDashDot">
        <color indexed="64"/>
      </right>
      <top/>
      <bottom style="mediumDashDot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29">
    <xf numFmtId="0" fontId="0" fillId="0" borderId="0" xfId="0"/>
    <xf numFmtId="0" fontId="2" fillId="0" borderId="0" xfId="4" applyFont="1" applyAlignment="1">
      <alignment horizontal="centerContinuous"/>
    </xf>
    <xf numFmtId="0" fontId="1" fillId="0" borderId="0" xfId="4" applyAlignment="1">
      <alignment horizontal="centerContinuous"/>
    </xf>
    <xf numFmtId="0" fontId="1" fillId="0" borderId="0" xfId="4"/>
    <xf numFmtId="0" fontId="3" fillId="0" borderId="0" xfId="4" applyFont="1"/>
    <xf numFmtId="0" fontId="4" fillId="0" borderId="0" xfId="4" applyFont="1" applyAlignment="1">
      <alignment horizontal="centerContinuous"/>
    </xf>
    <xf numFmtId="0" fontId="4" fillId="0" borderId="1" xfId="4" applyFont="1" applyBorder="1" applyAlignment="1">
      <alignment horizontal="left"/>
    </xf>
    <xf numFmtId="0" fontId="1" fillId="0" borderId="2" xfId="4" applyBorder="1" applyAlignment="1"/>
    <xf numFmtId="164" fontId="4" fillId="0" borderId="3" xfId="0" applyNumberFormat="1" applyFont="1" applyBorder="1" applyAlignment="1">
      <alignment horizontal="centerContinuous"/>
    </xf>
    <xf numFmtId="0" fontId="6" fillId="0" borderId="0" xfId="4" applyFont="1" applyBorder="1" applyAlignment="1">
      <alignment horizontal="center" vertical="top"/>
    </xf>
    <xf numFmtId="0" fontId="4" fillId="0" borderId="0" xfId="4" applyFont="1" applyBorder="1" applyAlignment="1">
      <alignment horizontal="right" vertical="top"/>
    </xf>
    <xf numFmtId="0" fontId="7" fillId="0" borderId="0" xfId="4" applyFont="1" applyAlignment="1">
      <alignment horizontal="centerContinuous"/>
    </xf>
    <xf numFmtId="0" fontId="8" fillId="2" borderId="1" xfId="4" applyFont="1" applyFill="1" applyBorder="1" applyAlignment="1">
      <alignment horizontal="centerContinuous"/>
    </xf>
    <xf numFmtId="0" fontId="4" fillId="2" borderId="4" xfId="4" applyFont="1" applyFill="1" applyBorder="1" applyAlignment="1">
      <alignment horizontal="centerContinuous"/>
    </xf>
    <xf numFmtId="0" fontId="4" fillId="2" borderId="2" xfId="4" applyFont="1" applyFill="1" applyBorder="1" applyAlignment="1">
      <alignment horizontal="centerContinuous"/>
    </xf>
    <xf numFmtId="0" fontId="4" fillId="0" borderId="1" xfId="4" applyFont="1" applyBorder="1" applyAlignment="1">
      <alignment horizontal="centerContinuous"/>
    </xf>
    <xf numFmtId="0" fontId="4" fillId="0" borderId="3" xfId="4" applyFont="1" applyBorder="1" applyAlignment="1">
      <alignment horizontal="center"/>
    </xf>
    <xf numFmtId="0" fontId="4" fillId="0" borderId="2" xfId="4" applyFont="1" applyBorder="1" applyAlignment="1"/>
    <xf numFmtId="0" fontId="7" fillId="0" borderId="5" xfId="4" applyFont="1" applyBorder="1"/>
    <xf numFmtId="165" fontId="7" fillId="0" borderId="6" xfId="3" applyNumberFormat="1" applyFont="1" applyBorder="1" applyAlignment="1">
      <alignment horizontal="right"/>
    </xf>
    <xf numFmtId="165" fontId="7" fillId="0" borderId="7" xfId="3" applyNumberFormat="1" applyFont="1" applyBorder="1" applyAlignment="1"/>
    <xf numFmtId="0" fontId="7" fillId="0" borderId="8" xfId="4" applyFont="1" applyBorder="1"/>
    <xf numFmtId="166" fontId="7" fillId="0" borderId="9" xfId="2" applyNumberFormat="1" applyFont="1" applyBorder="1"/>
    <xf numFmtId="165" fontId="7" fillId="0" borderId="9" xfId="3" applyNumberFormat="1" applyFont="1" applyBorder="1" applyAlignment="1">
      <alignment horizontal="center"/>
    </xf>
    <xf numFmtId="167" fontId="7" fillId="0" borderId="9" xfId="1" applyNumberFormat="1" applyFont="1" applyBorder="1"/>
    <xf numFmtId="0" fontId="4" fillId="0" borderId="8" xfId="4" applyFont="1" applyBorder="1" applyAlignment="1">
      <alignment horizontal="center"/>
    </xf>
    <xf numFmtId="166" fontId="4" fillId="0" borderId="10" xfId="2" applyNumberFormat="1" applyFont="1" applyBorder="1"/>
    <xf numFmtId="165" fontId="4" fillId="0" borderId="10" xfId="3" applyNumberFormat="1" applyFont="1" applyBorder="1" applyAlignment="1">
      <alignment horizontal="center"/>
    </xf>
    <xf numFmtId="167" fontId="7" fillId="0" borderId="11" xfId="1" applyNumberFormat="1" applyFont="1" applyBorder="1"/>
    <xf numFmtId="165" fontId="7" fillId="0" borderId="11" xfId="3" applyNumberFormat="1" applyFont="1" applyBorder="1" applyAlignment="1">
      <alignment horizontal="center"/>
    </xf>
    <xf numFmtId="0" fontId="7" fillId="0" borderId="12" xfId="4" applyFont="1" applyBorder="1"/>
    <xf numFmtId="167" fontId="7" fillId="0" borderId="13" xfId="1" applyNumberFormat="1" applyFont="1" applyBorder="1"/>
    <xf numFmtId="165" fontId="7" fillId="0" borderId="13" xfId="3" applyNumberFormat="1" applyFont="1" applyBorder="1" applyAlignment="1">
      <alignment horizontal="center"/>
    </xf>
    <xf numFmtId="166" fontId="4" fillId="0" borderId="2" xfId="2" applyNumberFormat="1" applyFont="1" applyBorder="1"/>
    <xf numFmtId="165" fontId="4" fillId="0" borderId="3" xfId="3" applyNumberFormat="1" applyFont="1" applyBorder="1" applyAlignment="1">
      <alignment horizontal="center"/>
    </xf>
    <xf numFmtId="0" fontId="1" fillId="0" borderId="14" xfId="4" applyBorder="1"/>
    <xf numFmtId="0" fontId="8" fillId="2" borderId="1" xfId="4" applyFont="1" applyFill="1" applyBorder="1" applyAlignment="1">
      <alignment horizontal="centerContinuous" wrapText="1"/>
    </xf>
    <xf numFmtId="165" fontId="7" fillId="0" borderId="15" xfId="3" applyNumberFormat="1" applyFont="1" applyBorder="1" applyAlignment="1">
      <alignment horizontal="center"/>
    </xf>
    <xf numFmtId="0" fontId="1" fillId="0" borderId="16" xfId="4" applyBorder="1"/>
    <xf numFmtId="0" fontId="1" fillId="0" borderId="17" xfId="4" applyBorder="1"/>
    <xf numFmtId="0" fontId="1" fillId="0" borderId="18" xfId="4" applyBorder="1"/>
    <xf numFmtId="0" fontId="10" fillId="0" borderId="14" xfId="4" applyFont="1" applyBorder="1"/>
    <xf numFmtId="167" fontId="7" fillId="0" borderId="3" xfId="1" applyNumberFormat="1" applyFont="1" applyBorder="1"/>
    <xf numFmtId="0" fontId="1" fillId="0" borderId="13" xfId="4" applyBorder="1"/>
    <xf numFmtId="167" fontId="7" fillId="0" borderId="0" xfId="1" applyNumberFormat="1" applyFont="1" applyBorder="1"/>
    <xf numFmtId="0" fontId="1" fillId="0" borderId="0" xfId="4" applyBorder="1"/>
    <xf numFmtId="0" fontId="11" fillId="0" borderId="1" xfId="4" applyFont="1" applyBorder="1" applyAlignment="1">
      <alignment wrapText="1"/>
    </xf>
    <xf numFmtId="0" fontId="11" fillId="0" borderId="4" xfId="4" applyFont="1" applyBorder="1" applyAlignment="1">
      <alignment wrapText="1"/>
    </xf>
    <xf numFmtId="0" fontId="11" fillId="0" borderId="2" xfId="4" applyFont="1" applyBorder="1" applyAlignment="1"/>
    <xf numFmtId="0" fontId="11" fillId="0" borderId="1" xfId="4" applyFont="1" applyBorder="1" applyAlignment="1"/>
    <xf numFmtId="0" fontId="11" fillId="0" borderId="4" xfId="4" applyFont="1" applyBorder="1" applyAlignment="1"/>
    <xf numFmtId="0" fontId="1" fillId="0" borderId="1" xfId="4" applyBorder="1"/>
    <xf numFmtId="0" fontId="1" fillId="0" borderId="19" xfId="4" applyBorder="1"/>
    <xf numFmtId="0" fontId="1" fillId="0" borderId="20" xfId="4" applyBorder="1"/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/>
    <xf numFmtId="0" fontId="8" fillId="0" borderId="0" xfId="0" applyFont="1" applyAlignment="1">
      <alignment horizontal="centerContinuous"/>
    </xf>
    <xf numFmtId="0" fontId="10" fillId="0" borderId="0" xfId="0" applyFont="1"/>
    <xf numFmtId="0" fontId="13" fillId="0" borderId="0" xfId="0" applyFont="1"/>
    <xf numFmtId="0" fontId="14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7" fillId="0" borderId="0" xfId="0" applyFont="1"/>
    <xf numFmtId="0" fontId="15" fillId="0" borderId="0" xfId="0" applyFont="1"/>
    <xf numFmtId="0" fontId="4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4" fillId="0" borderId="3" xfId="0" quotePrefix="1" applyFont="1" applyBorder="1" applyAlignment="1">
      <alignment horizontal="center"/>
    </xf>
    <xf numFmtId="0" fontId="4" fillId="0" borderId="3" xfId="0" applyFont="1" applyBorder="1" applyAlignment="1"/>
    <xf numFmtId="0" fontId="0" fillId="0" borderId="3" xfId="0" applyBorder="1" applyAlignment="1"/>
    <xf numFmtId="0" fontId="4" fillId="0" borderId="21" xfId="0" applyNumberFormat="1" applyFont="1" applyBorder="1" applyAlignment="1">
      <alignment horizontal="left"/>
    </xf>
    <xf numFmtId="0" fontId="4" fillId="0" borderId="2" xfId="0" applyNumberFormat="1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4" fillId="2" borderId="1" xfId="0" applyFont="1" applyFill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2" borderId="2" xfId="0" applyFont="1" applyFill="1" applyBorder="1" applyAlignment="1">
      <alignment horizontal="centerContinuous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Continuous"/>
    </xf>
    <xf numFmtId="0" fontId="4" fillId="0" borderId="2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14" fillId="0" borderId="0" xfId="0" applyFont="1"/>
    <xf numFmtId="0" fontId="16" fillId="0" borderId="0" xfId="0" applyFont="1"/>
    <xf numFmtId="0" fontId="7" fillId="0" borderId="22" xfId="0" applyFont="1" applyBorder="1" applyAlignment="1">
      <alignment horizontal="center"/>
    </xf>
    <xf numFmtId="0" fontId="4" fillId="0" borderId="17" xfId="0" applyFont="1" applyBorder="1"/>
    <xf numFmtId="0" fontId="7" fillId="0" borderId="18" xfId="0" applyFont="1" applyBorder="1"/>
    <xf numFmtId="0" fontId="7" fillId="0" borderId="23" xfId="0" applyFont="1" applyBorder="1" applyAlignment="1">
      <alignment horizontal="center"/>
    </xf>
    <xf numFmtId="0" fontId="7" fillId="0" borderId="24" xfId="0" applyFont="1" applyBorder="1"/>
    <xf numFmtId="0" fontId="7" fillId="0" borderId="25" xfId="0" applyFont="1" applyBorder="1"/>
    <xf numFmtId="0" fontId="7" fillId="0" borderId="11" xfId="0" applyFont="1" applyBorder="1"/>
    <xf numFmtId="41" fontId="7" fillId="0" borderId="11" xfId="2" applyNumberFormat="1" applyFont="1" applyBorder="1"/>
    <xf numFmtId="165" fontId="7" fillId="0" borderId="11" xfId="3" applyNumberFormat="1" applyFont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26" xfId="0" applyFont="1" applyBorder="1"/>
    <xf numFmtId="0" fontId="7" fillId="0" borderId="27" xfId="0" applyFont="1" applyBorder="1"/>
    <xf numFmtId="0" fontId="7" fillId="0" borderId="9" xfId="0" applyFont="1" applyBorder="1"/>
    <xf numFmtId="41" fontId="7" fillId="0" borderId="9" xfId="1" applyNumberFormat="1" applyFont="1" applyBorder="1"/>
    <xf numFmtId="165" fontId="7" fillId="0" borderId="9" xfId="3" applyNumberFormat="1" applyFont="1" applyBorder="1" applyAlignment="1">
      <alignment horizontal="right"/>
    </xf>
    <xf numFmtId="0" fontId="4" fillId="0" borderId="28" xfId="0" applyFont="1" applyBorder="1" applyAlignment="1">
      <alignment horizontal="center"/>
    </xf>
    <xf numFmtId="0" fontId="4" fillId="0" borderId="19" xfId="0" applyFont="1" applyBorder="1"/>
    <xf numFmtId="0" fontId="4" fillId="0" borderId="20" xfId="0" applyFont="1" applyBorder="1"/>
    <xf numFmtId="41" fontId="4" fillId="0" borderId="20" xfId="2" applyNumberFormat="1" applyFont="1" applyBorder="1"/>
    <xf numFmtId="165" fontId="4" fillId="0" borderId="20" xfId="3" applyNumberFormat="1" applyFont="1" applyBorder="1" applyAlignment="1">
      <alignment horizontal="right"/>
    </xf>
    <xf numFmtId="41" fontId="7" fillId="0" borderId="0" xfId="0" applyNumberFormat="1" applyFont="1"/>
    <xf numFmtId="41" fontId="4" fillId="2" borderId="4" xfId="0" applyNumberFormat="1" applyFont="1" applyFill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22" xfId="0" applyFont="1" applyBorder="1" applyAlignment="1">
      <alignment horizontal="center"/>
    </xf>
    <xf numFmtId="0" fontId="4" fillId="0" borderId="18" xfId="0" applyFont="1" applyBorder="1"/>
    <xf numFmtId="41" fontId="4" fillId="0" borderId="18" xfId="0" applyNumberFormat="1" applyFont="1" applyBorder="1"/>
    <xf numFmtId="0" fontId="4" fillId="0" borderId="12" xfId="0" applyFont="1" applyBorder="1" applyAlignment="1">
      <alignment horizontal="center"/>
    </xf>
    <xf numFmtId="0" fontId="7" fillId="0" borderId="0" xfId="0" applyFont="1" applyBorder="1"/>
    <xf numFmtId="0" fontId="0" fillId="0" borderId="0" xfId="0" applyFill="1"/>
    <xf numFmtId="41" fontId="7" fillId="0" borderId="11" xfId="1" applyNumberFormat="1" applyFont="1" applyBorder="1" applyAlignment="1">
      <alignment horizontal="right"/>
    </xf>
    <xf numFmtId="0" fontId="17" fillId="0" borderId="27" xfId="0" applyFont="1" applyBorder="1"/>
    <xf numFmtId="0" fontId="15" fillId="0" borderId="0" xfId="0" applyFont="1" applyFill="1"/>
    <xf numFmtId="165" fontId="7" fillId="0" borderId="10" xfId="3" applyNumberFormat="1" applyFont="1" applyBorder="1" applyAlignment="1">
      <alignment horizontal="right"/>
    </xf>
    <xf numFmtId="0" fontId="7" fillId="0" borderId="0" xfId="0" applyFont="1" applyAlignment="1"/>
    <xf numFmtId="0" fontId="11" fillId="0" borderId="0" xfId="0" applyFont="1"/>
    <xf numFmtId="0" fontId="18" fillId="0" borderId="0" xfId="0" applyFont="1"/>
    <xf numFmtId="0" fontId="15" fillId="0" borderId="1" xfId="0" applyFont="1" applyBorder="1" applyAlignment="1"/>
    <xf numFmtId="0" fontId="4" fillId="0" borderId="4" xfId="0" applyNumberFormat="1" applyFont="1" applyBorder="1" applyAlignment="1">
      <alignment horizontal="left"/>
    </xf>
    <xf numFmtId="0" fontId="7" fillId="0" borderId="17" xfId="0" applyFont="1" applyBorder="1"/>
    <xf numFmtId="165" fontId="7" fillId="0" borderId="18" xfId="3" applyNumberFormat="1" applyFont="1" applyBorder="1"/>
    <xf numFmtId="0" fontId="4" fillId="0" borderId="0" xfId="0" applyFont="1" applyBorder="1"/>
    <xf numFmtId="0" fontId="4" fillId="0" borderId="13" xfId="0" applyFont="1" applyBorder="1"/>
    <xf numFmtId="41" fontId="4" fillId="0" borderId="13" xfId="1" applyNumberFormat="1" applyFont="1" applyBorder="1"/>
    <xf numFmtId="165" fontId="4" fillId="0" borderId="13" xfId="3" applyNumberFormat="1" applyFont="1" applyBorder="1" applyAlignment="1">
      <alignment horizontal="right"/>
    </xf>
    <xf numFmtId="0" fontId="7" fillId="0" borderId="12" xfId="0" applyFont="1" applyBorder="1" applyAlignment="1">
      <alignment horizontal="center"/>
    </xf>
    <xf numFmtId="0" fontId="7" fillId="0" borderId="13" xfId="0" applyFont="1" applyBorder="1"/>
    <xf numFmtId="41" fontId="7" fillId="0" borderId="13" xfId="1" applyNumberFormat="1" applyFont="1" applyBorder="1"/>
    <xf numFmtId="165" fontId="7" fillId="0" borderId="13" xfId="3" applyNumberFormat="1" applyFont="1" applyBorder="1" applyAlignment="1">
      <alignment horizontal="right"/>
    </xf>
    <xf numFmtId="0" fontId="4" fillId="0" borderId="1" xfId="0" applyFont="1" applyBorder="1"/>
    <xf numFmtId="0" fontId="4" fillId="0" borderId="4" xfId="0" applyFont="1" applyBorder="1"/>
    <xf numFmtId="0" fontId="4" fillId="0" borderId="2" xfId="0" applyFont="1" applyBorder="1"/>
    <xf numFmtId="41" fontId="4" fillId="0" borderId="2" xfId="2" applyNumberFormat="1" applyFont="1" applyBorder="1"/>
    <xf numFmtId="165" fontId="4" fillId="0" borderId="2" xfId="3" applyNumberFormat="1" applyFont="1" applyBorder="1" applyAlignment="1">
      <alignment horizontal="right"/>
    </xf>
    <xf numFmtId="0" fontId="7" fillId="0" borderId="28" xfId="0" applyFont="1" applyBorder="1" applyAlignment="1">
      <alignment horizontal="center"/>
    </xf>
    <xf numFmtId="41" fontId="4" fillId="0" borderId="0" xfId="1" applyNumberFormat="1" applyFont="1" applyAlignment="1">
      <alignment horizontal="centerContinuous"/>
    </xf>
    <xf numFmtId="165" fontId="4" fillId="0" borderId="0" xfId="3" applyNumberFormat="1" applyFont="1" applyAlignment="1">
      <alignment horizontal="centerContinuous"/>
    </xf>
    <xf numFmtId="41" fontId="4" fillId="0" borderId="0" xfId="5" applyNumberFormat="1" applyFont="1" applyAlignment="1">
      <alignment horizontal="centerContinuous"/>
    </xf>
    <xf numFmtId="165" fontId="4" fillId="0" borderId="0" xfId="6" applyNumberFormat="1" applyFont="1" applyAlignment="1">
      <alignment horizontal="centerContinuous"/>
    </xf>
    <xf numFmtId="41" fontId="7" fillId="0" borderId="0" xfId="1" applyNumberFormat="1" applyFont="1"/>
    <xf numFmtId="165" fontId="7" fillId="0" borderId="0" xfId="3" applyNumberFormat="1" applyFont="1"/>
    <xf numFmtId="41" fontId="4" fillId="2" borderId="4" xfId="1" applyNumberFormat="1" applyFont="1" applyFill="1" applyBorder="1" applyAlignment="1">
      <alignment horizontal="centerContinuous"/>
    </xf>
    <xf numFmtId="165" fontId="4" fillId="2" borderId="2" xfId="3" applyNumberFormat="1" applyFont="1" applyFill="1" applyBorder="1" applyAlignment="1">
      <alignment horizontal="centerContinuous"/>
    </xf>
    <xf numFmtId="165" fontId="4" fillId="0" borderId="2" xfId="3" applyNumberFormat="1" applyFont="1" applyBorder="1" applyAlignment="1">
      <alignment horizontal="center"/>
    </xf>
    <xf numFmtId="41" fontId="7" fillId="0" borderId="9" xfId="2" applyNumberFormat="1" applyFont="1" applyBorder="1"/>
    <xf numFmtId="166" fontId="1" fillId="0" borderId="0" xfId="2" applyNumberFormat="1" applyFont="1"/>
    <xf numFmtId="0" fontId="8" fillId="0" borderId="0" xfId="0" applyFont="1" applyAlignment="1">
      <alignment horizontal="center"/>
    </xf>
    <xf numFmtId="0" fontId="14" fillId="0" borderId="0" xfId="0" applyFont="1" applyAlignment="1"/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0" xfId="0" applyFont="1" applyAlignment="1"/>
    <xf numFmtId="0" fontId="7" fillId="0" borderId="0" xfId="0" applyFont="1" applyAlignment="1"/>
    <xf numFmtId="0" fontId="4" fillId="2" borderId="2" xfId="0" applyFont="1" applyFill="1" applyBorder="1" applyAlignment="1"/>
    <xf numFmtId="0" fontId="4" fillId="0" borderId="2" xfId="0" applyFont="1" applyBorder="1" applyAlignment="1"/>
    <xf numFmtId="0" fontId="7" fillId="0" borderId="6" xfId="0" applyFont="1" applyBorder="1" applyAlignment="1">
      <alignment horizontal="center"/>
    </xf>
    <xf numFmtId="0" fontId="7" fillId="0" borderId="29" xfId="0" applyFont="1" applyBorder="1"/>
    <xf numFmtId="167" fontId="7" fillId="0" borderId="9" xfId="7" applyNumberFormat="1" applyFont="1" applyBorder="1"/>
    <xf numFmtId="165" fontId="7" fillId="0" borderId="9" xfId="3" applyNumberFormat="1" applyFont="1" applyBorder="1" applyAlignment="1"/>
    <xf numFmtId="0" fontId="0" fillId="0" borderId="0" xfId="0" applyBorder="1"/>
    <xf numFmtId="0" fontId="4" fillId="0" borderId="9" xfId="0" applyFont="1" applyBorder="1" applyAlignment="1">
      <alignment horizontal="center"/>
    </xf>
    <xf numFmtId="165" fontId="4" fillId="0" borderId="30" xfId="3" applyNumberFormat="1" applyFont="1" applyBorder="1" applyAlignment="1"/>
    <xf numFmtId="167" fontId="7" fillId="0" borderId="9" xfId="8" applyNumberFormat="1" applyFont="1" applyBorder="1"/>
    <xf numFmtId="165" fontId="7" fillId="0" borderId="11" xfId="3" applyNumberFormat="1" applyFont="1" applyBorder="1" applyAlignment="1"/>
    <xf numFmtId="167" fontId="7" fillId="0" borderId="13" xfId="8" applyNumberFormat="1" applyFont="1" applyBorder="1"/>
    <xf numFmtId="165" fontId="7" fillId="0" borderId="13" xfId="3" applyNumberFormat="1" applyFont="1" applyBorder="1" applyAlignment="1"/>
    <xf numFmtId="165" fontId="4" fillId="0" borderId="3" xfId="3" applyNumberFormat="1" applyFont="1" applyBorder="1" applyAlignment="1"/>
    <xf numFmtId="0" fontId="15" fillId="0" borderId="0" xfId="0" applyFont="1" applyAlignment="1">
      <alignment horizontal="centerContinuous"/>
    </xf>
    <xf numFmtId="0" fontId="15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Continuous"/>
    </xf>
    <xf numFmtId="0" fontId="1" fillId="3" borderId="0" xfId="0" applyFont="1" applyFill="1"/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6" fillId="0" borderId="31" xfId="0" applyFont="1" applyBorder="1"/>
    <xf numFmtId="0" fontId="15" fillId="0" borderId="32" xfId="0" applyFont="1" applyBorder="1"/>
    <xf numFmtId="0" fontId="4" fillId="2" borderId="3" xfId="0" applyFont="1" applyFill="1" applyBorder="1" applyAlignment="1">
      <alignment horizontal="centerContinuous"/>
    </xf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0" borderId="32" xfId="0" applyBorder="1"/>
    <xf numFmtId="0" fontId="4" fillId="0" borderId="6" xfId="0" applyFont="1" applyBorder="1"/>
    <xf numFmtId="41" fontId="4" fillId="0" borderId="7" xfId="2" applyNumberFormat="1" applyFont="1" applyBorder="1"/>
    <xf numFmtId="0" fontId="4" fillId="2" borderId="7" xfId="0" applyFont="1" applyFill="1" applyBorder="1" applyAlignment="1">
      <alignment horizontal="right"/>
    </xf>
    <xf numFmtId="0" fontId="5" fillId="0" borderId="32" xfId="0" applyFont="1" applyBorder="1"/>
    <xf numFmtId="0" fontId="4" fillId="0" borderId="8" xfId="0" applyFont="1" applyBorder="1"/>
    <xf numFmtId="41" fontId="4" fillId="0" borderId="9" xfId="2" applyNumberFormat="1" applyFont="1" applyBorder="1"/>
    <xf numFmtId="0" fontId="4" fillId="2" borderId="9" xfId="0" applyFont="1" applyFill="1" applyBorder="1" applyAlignment="1">
      <alignment horizontal="right"/>
    </xf>
    <xf numFmtId="0" fontId="4" fillId="0" borderId="12" xfId="0" applyFont="1" applyBorder="1"/>
    <xf numFmtId="41" fontId="4" fillId="0" borderId="13" xfId="2" applyNumberFormat="1" applyFont="1" applyBorder="1"/>
    <xf numFmtId="0" fontId="4" fillId="2" borderId="13" xfId="0" applyFont="1" applyFill="1" applyBorder="1" applyAlignment="1">
      <alignment horizontal="right"/>
    </xf>
    <xf numFmtId="0" fontId="4" fillId="0" borderId="23" xfId="0" applyFont="1" applyBorder="1"/>
    <xf numFmtId="41" fontId="4" fillId="0" borderId="11" xfId="2" applyNumberFormat="1" applyFont="1" applyBorder="1"/>
    <xf numFmtId="0" fontId="21" fillId="2" borderId="11" xfId="0" applyFont="1" applyFill="1" applyBorder="1" applyAlignment="1">
      <alignment horizontal="left"/>
    </xf>
    <xf numFmtId="0" fontId="4" fillId="0" borderId="0" xfId="0" applyFont="1"/>
    <xf numFmtId="41" fontId="4" fillId="0" borderId="13" xfId="0" applyNumberFormat="1" applyFont="1" applyBorder="1"/>
    <xf numFmtId="0" fontId="4" fillId="0" borderId="13" xfId="0" applyFont="1" applyBorder="1" applyAlignment="1">
      <alignment horizontal="right"/>
    </xf>
    <xf numFmtId="0" fontId="7" fillId="0" borderId="23" xfId="0" applyFont="1" applyBorder="1" applyAlignment="1"/>
    <xf numFmtId="0" fontId="5" fillId="4" borderId="32" xfId="0" applyFont="1" applyFill="1" applyBorder="1"/>
    <xf numFmtId="41" fontId="7" fillId="0" borderId="8" xfId="2" applyNumberFormat="1" applyFont="1" applyBorder="1"/>
    <xf numFmtId="0" fontId="7" fillId="0" borderId="8" xfId="0" applyFont="1" applyBorder="1" applyAlignment="1">
      <alignment horizontal="left"/>
    </xf>
    <xf numFmtId="0" fontId="16" fillId="0" borderId="0" xfId="0" applyFont="1" applyBorder="1"/>
    <xf numFmtId="0" fontId="7" fillId="0" borderId="8" xfId="0" applyFont="1" applyFill="1" applyBorder="1" applyAlignment="1"/>
    <xf numFmtId="165" fontId="7" fillId="0" borderId="9" xfId="3" applyNumberFormat="1" applyFont="1" applyFill="1" applyBorder="1" applyAlignment="1">
      <alignment horizontal="right"/>
    </xf>
    <xf numFmtId="41" fontId="7" fillId="0" borderId="11" xfId="2" applyNumberFormat="1" applyFont="1" applyBorder="1" applyAlignment="1">
      <alignment horizontal="centerContinuous"/>
    </xf>
    <xf numFmtId="0" fontId="7" fillId="0" borderId="0" xfId="0" applyFont="1" applyAlignment="1">
      <alignment horizontal="centerContinuous"/>
    </xf>
    <xf numFmtId="0" fontId="5" fillId="0" borderId="33" xfId="0" applyFont="1" applyBorder="1" applyAlignment="1">
      <alignment horizontal="center"/>
    </xf>
    <xf numFmtId="0" fontId="17" fillId="0" borderId="23" xfId="0" applyFont="1" applyBorder="1"/>
    <xf numFmtId="0" fontId="22" fillId="0" borderId="32" xfId="0" applyFont="1" applyBorder="1"/>
    <xf numFmtId="165" fontId="4" fillId="0" borderId="11" xfId="3" applyNumberFormat="1" applyFont="1" applyBorder="1" applyAlignment="1">
      <alignment horizontal="right"/>
    </xf>
    <xf numFmtId="0" fontId="4" fillId="0" borderId="28" xfId="0" applyFont="1" applyBorder="1"/>
    <xf numFmtId="0" fontId="21" fillId="2" borderId="10" xfId="0" applyFont="1" applyFill="1" applyBorder="1" applyAlignment="1">
      <alignment horizontal="left"/>
    </xf>
    <xf numFmtId="0" fontId="5" fillId="0" borderId="34" xfId="0" applyFont="1" applyBorder="1"/>
    <xf numFmtId="41" fontId="4" fillId="0" borderId="0" xfId="2" applyNumberFormat="1" applyFont="1" applyBorder="1"/>
    <xf numFmtId="0" fontId="21" fillId="0" borderId="0" xfId="0" applyFont="1" applyFill="1" applyBorder="1" applyAlignment="1">
      <alignment horizontal="left"/>
    </xf>
    <xf numFmtId="0" fontId="5" fillId="0" borderId="0" xfId="0" applyFont="1" applyBorder="1"/>
    <xf numFmtId="0" fontId="7" fillId="0" borderId="16" xfId="0" applyFont="1" applyBorder="1" applyAlignment="1">
      <alignment horizontal="right"/>
    </xf>
    <xf numFmtId="0" fontId="7" fillId="0" borderId="14" xfId="0" applyFont="1" applyFill="1" applyBorder="1" applyAlignment="1">
      <alignment horizontal="right"/>
    </xf>
    <xf numFmtId="41" fontId="1" fillId="0" borderId="0" xfId="0" applyNumberFormat="1" applyFont="1" applyBorder="1"/>
    <xf numFmtId="0" fontId="1" fillId="0" borderId="13" xfId="0" applyFont="1" applyBorder="1"/>
    <xf numFmtId="0" fontId="0" fillId="0" borderId="35" xfId="0" applyBorder="1" applyAlignment="1">
      <alignment horizontal="right"/>
    </xf>
    <xf numFmtId="41" fontId="0" fillId="0" borderId="36" xfId="0" applyNumberFormat="1" applyBorder="1"/>
    <xf numFmtId="0" fontId="0" fillId="0" borderId="13" xfId="0" applyBorder="1"/>
    <xf numFmtId="0" fontId="0" fillId="0" borderId="21" xfId="0" applyBorder="1"/>
    <xf numFmtId="0" fontId="0" fillId="0" borderId="19" xfId="0" applyBorder="1"/>
    <xf numFmtId="0" fontId="0" fillId="0" borderId="20" xfId="0" applyBorder="1"/>
  </cellXfs>
  <cellStyles count="10">
    <cellStyle name="Comma" xfId="1" builtinId="3"/>
    <cellStyle name="Comma 24" xfId="9"/>
    <cellStyle name="Comma 5" xfId="5"/>
    <cellStyle name="Comma 7" xfId="7"/>
    <cellStyle name="Comma 8" xfId="8"/>
    <cellStyle name="Currency" xfId="2" builtinId="4"/>
    <cellStyle name="Normal" xfId="0" builtinId="0"/>
    <cellStyle name="Normal_SRA3 - Stimulas Budget Forms - For Consideration" xfId="4"/>
    <cellStyle name="Percent" xfId="3" builtinId="5"/>
    <cellStyle name="Percent 5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LANIE\2007%20Budget\1%20-%20SRA3%20Analysis%20FY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dzilla\Fiscal\Mike\Budget%20Needs%20Survey%20FY2004\A%20-%20Original%20Budget%20Needs%20Survey%20-%20Mandatory%20Costs%20Report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Y2011%20Budget/SR-A3/OSUIT%20-%20Okmulge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Ques 04."/>
      <sheetName val="Notes 03"/>
      <sheetName val="Notes 04"/>
      <sheetName val="Notes 05"/>
      <sheetName val="FY06 Notes 6 - 23"/>
      <sheetName val="Linked Worksheets"/>
      <sheetName val="FY06 Notes"/>
      <sheetName val="Student share"/>
      <sheetName val="Notes for 08"/>
      <sheetName val="FY06 Notes for FY07"/>
      <sheetName val="Sch A for Greg"/>
      <sheetName val="Sch B for Greg"/>
      <sheetName val="Database (1)"/>
      <sheetName val="Database (2)"/>
      <sheetName val="Exp-Function"/>
      <sheetName val="Exp-Function-Detail"/>
      <sheetName val="Exp-Object"/>
      <sheetName val="Income-Res"/>
      <sheetName val="Sal Matrix"/>
      <sheetName val="Stipends"/>
      <sheetName val="Stipend Range"/>
      <sheetName val="Stipend Matrix"/>
      <sheetName val="Adjunct Faculty"/>
      <sheetName val="Positions Eliminated"/>
      <sheetName val="Library"/>
      <sheetName val="Part II Exp-Function"/>
      <sheetName val="Part II Exp-Object"/>
      <sheetName val="Part II Income (2)"/>
      <sheetName val="Sch G"/>
      <sheetName val="Research"/>
      <sheetName val="Table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es 9-2-02"/>
      <sheetName val="Mandatory"/>
      <sheetName val="Mand Sum"/>
      <sheetName val="FY03 Reduct"/>
      <sheetName val="FY04 Reduct"/>
      <sheetName val="Inst Notes"/>
      <sheetName val="B1"/>
      <sheetName val="B2"/>
      <sheetName val="B3"/>
      <sheetName val="B4"/>
      <sheetName val="B5"/>
      <sheetName val="B6"/>
      <sheetName val="B7"/>
      <sheetName val="FY02"/>
      <sheetName val="FY02 Narr"/>
      <sheetName val="FY02 NARRA"/>
      <sheetName val="Facil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Notes 06"/>
      <sheetName val="Comments"/>
      <sheetName val="Stimulus Form"/>
      <sheetName val="Schedule A - I"/>
      <sheetName val="Schedule B - I"/>
      <sheetName val="Schedule C - I"/>
      <sheetName val="Schedule C-IA"/>
      <sheetName val="Schedule A - II"/>
      <sheetName val="Schedule B - II"/>
      <sheetName val="Schedule C - II  (2)"/>
      <sheetName val="Schedule C - II  "/>
      <sheetName val="Schedule F - U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5"/>
    <pageSetUpPr fitToPage="1"/>
  </sheetPr>
  <dimension ref="B1:D54"/>
  <sheetViews>
    <sheetView tabSelected="1" workbookViewId="0">
      <selection activeCell="D31" sqref="D31:D43"/>
    </sheetView>
  </sheetViews>
  <sheetFormatPr defaultRowHeight="12.75"/>
  <cols>
    <col min="1" max="1" width="1.1640625" style="3" customWidth="1"/>
    <col min="2" max="2" width="65.33203125" style="3" customWidth="1"/>
    <col min="3" max="3" width="25" style="3" customWidth="1"/>
    <col min="4" max="4" width="19.83203125" style="3" customWidth="1"/>
    <col min="5" max="16384" width="9.33203125" style="3"/>
  </cols>
  <sheetData>
    <row r="1" spans="2:4" ht="16.5">
      <c r="B1" s="1" t="s">
        <v>0</v>
      </c>
      <c r="C1" s="2"/>
      <c r="D1" s="2"/>
    </row>
    <row r="2" spans="2:4" ht="16.5">
      <c r="B2" s="1" t="s">
        <v>1</v>
      </c>
      <c r="C2" s="2"/>
      <c r="D2" s="2"/>
    </row>
    <row r="3" spans="2:4" ht="11.25" customHeight="1">
      <c r="B3" s="4"/>
    </row>
    <row r="4" spans="2:4" ht="16.5">
      <c r="B4" s="1" t="s">
        <v>2</v>
      </c>
      <c r="C4" s="5"/>
      <c r="D4" s="5"/>
    </row>
    <row r="6" spans="2:4" ht="15.75">
      <c r="B6" s="6" t="s">
        <v>3</v>
      </c>
      <c r="C6" s="7"/>
      <c r="D6" s="8">
        <v>40353</v>
      </c>
    </row>
    <row r="7" spans="2:4" ht="15.75">
      <c r="B7" s="9" t="s">
        <v>4</v>
      </c>
      <c r="C7" s="10"/>
      <c r="D7" s="9" t="s">
        <v>5</v>
      </c>
    </row>
    <row r="8" spans="2:4" ht="9" customHeight="1">
      <c r="B8" s="11"/>
      <c r="C8" s="11"/>
      <c r="D8" s="11"/>
    </row>
    <row r="9" spans="2:4" ht="18.75">
      <c r="B9" s="12" t="s">
        <v>6</v>
      </c>
      <c r="C9" s="13"/>
      <c r="D9" s="14"/>
    </row>
    <row r="10" spans="2:4" ht="15.75">
      <c r="B10" s="15" t="s">
        <v>7</v>
      </c>
      <c r="C10" s="16" t="s">
        <v>8</v>
      </c>
      <c r="D10" s="17" t="s">
        <v>9</v>
      </c>
    </row>
    <row r="11" spans="2:4" ht="15.75">
      <c r="B11" s="18" t="s">
        <v>10</v>
      </c>
      <c r="C11" s="19"/>
      <c r="D11" s="20"/>
    </row>
    <row r="12" spans="2:4" ht="15.75">
      <c r="B12" s="21" t="s">
        <v>11</v>
      </c>
      <c r="C12" s="22">
        <v>1016872</v>
      </c>
      <c r="D12" s="23">
        <f t="shared" ref="D12:D18" si="0">C12/C$25</f>
        <v>1</v>
      </c>
    </row>
    <row r="13" spans="2:4" ht="15.75">
      <c r="B13" s="21" t="s">
        <v>12</v>
      </c>
      <c r="C13" s="24">
        <v>0</v>
      </c>
      <c r="D13" s="23">
        <f t="shared" si="0"/>
        <v>0</v>
      </c>
    </row>
    <row r="14" spans="2:4" ht="15.75">
      <c r="B14" s="21" t="s">
        <v>13</v>
      </c>
      <c r="C14" s="24">
        <v>0</v>
      </c>
      <c r="D14" s="23">
        <f t="shared" si="0"/>
        <v>0</v>
      </c>
    </row>
    <row r="15" spans="2:4" ht="15.75">
      <c r="B15" s="21" t="s">
        <v>14</v>
      </c>
      <c r="C15" s="24">
        <v>0</v>
      </c>
      <c r="D15" s="23">
        <f t="shared" si="0"/>
        <v>0</v>
      </c>
    </row>
    <row r="16" spans="2:4" ht="15.75">
      <c r="B16" s="21" t="s">
        <v>15</v>
      </c>
      <c r="C16" s="24">
        <v>0</v>
      </c>
      <c r="D16" s="23">
        <f t="shared" si="0"/>
        <v>0</v>
      </c>
    </row>
    <row r="17" spans="2:4" ht="15.75">
      <c r="B17" s="25" t="s">
        <v>16</v>
      </c>
      <c r="C17" s="26">
        <f>SUM(C12:C16)</f>
        <v>1016872</v>
      </c>
      <c r="D17" s="27">
        <f t="shared" si="0"/>
        <v>1</v>
      </c>
    </row>
    <row r="18" spans="2:4" ht="15.75">
      <c r="B18" s="21" t="s">
        <v>17</v>
      </c>
      <c r="C18" s="28">
        <v>0</v>
      </c>
      <c r="D18" s="29">
        <f t="shared" si="0"/>
        <v>0</v>
      </c>
    </row>
    <row r="19" spans="2:4" ht="15.75">
      <c r="B19" s="21" t="s">
        <v>18</v>
      </c>
      <c r="C19" s="24">
        <v>0</v>
      </c>
      <c r="D19" s="23">
        <f>C19/C25</f>
        <v>0</v>
      </c>
    </row>
    <row r="20" spans="2:4" ht="15.75">
      <c r="B20" s="21" t="s">
        <v>19</v>
      </c>
      <c r="C20" s="24">
        <v>0</v>
      </c>
      <c r="D20" s="23">
        <f>C20/C25</f>
        <v>0</v>
      </c>
    </row>
    <row r="21" spans="2:4" ht="15.75">
      <c r="B21" s="21" t="s">
        <v>20</v>
      </c>
      <c r="C21" s="24">
        <v>0</v>
      </c>
      <c r="D21" s="23">
        <f>C21/C25</f>
        <v>0</v>
      </c>
    </row>
    <row r="22" spans="2:4" ht="15.75">
      <c r="B22" s="21" t="s">
        <v>21</v>
      </c>
      <c r="C22" s="24">
        <v>0</v>
      </c>
      <c r="D22" s="23">
        <f>C22/C25</f>
        <v>0</v>
      </c>
    </row>
    <row r="23" spans="2:4" ht="15.75">
      <c r="B23" s="21" t="s">
        <v>22</v>
      </c>
      <c r="C23" s="24">
        <v>0</v>
      </c>
      <c r="D23" s="23">
        <f>C23/C25</f>
        <v>0</v>
      </c>
    </row>
    <row r="24" spans="2:4" ht="15.75">
      <c r="B24" s="30" t="s">
        <v>23</v>
      </c>
      <c r="C24" s="31">
        <v>0</v>
      </c>
      <c r="D24" s="32">
        <f>C24/C25</f>
        <v>0</v>
      </c>
    </row>
    <row r="25" spans="2:4" ht="15.75">
      <c r="B25" s="16" t="s">
        <v>24</v>
      </c>
      <c r="C25" s="33">
        <f>SUM(C17:C24)</f>
        <v>1016872</v>
      </c>
      <c r="D25" s="34">
        <f>D17+D18+D19+D20+D21+D22+D23+D24</f>
        <v>1</v>
      </c>
    </row>
    <row r="26" spans="2:4">
      <c r="B26" s="35"/>
    </row>
    <row r="27" spans="2:4">
      <c r="B27" s="35"/>
    </row>
    <row r="28" spans="2:4" ht="34.5">
      <c r="B28" s="36" t="s">
        <v>25</v>
      </c>
      <c r="C28" s="13"/>
      <c r="D28" s="14"/>
    </row>
    <row r="29" spans="2:4" ht="15.75">
      <c r="B29" s="15" t="s">
        <v>7</v>
      </c>
      <c r="C29" s="16" t="s">
        <v>8</v>
      </c>
      <c r="D29" s="17" t="s">
        <v>9</v>
      </c>
    </row>
    <row r="30" spans="2:4" ht="15.75">
      <c r="B30" s="18" t="s">
        <v>10</v>
      </c>
      <c r="C30" s="19"/>
      <c r="D30" s="20"/>
    </row>
    <row r="31" spans="2:4" ht="15.75">
      <c r="B31" s="21" t="s">
        <v>12</v>
      </c>
      <c r="C31" s="24">
        <v>0</v>
      </c>
      <c r="D31" s="23"/>
    </row>
    <row r="32" spans="2:4" ht="15.75">
      <c r="B32" s="21" t="s">
        <v>13</v>
      </c>
      <c r="C32" s="24">
        <v>0</v>
      </c>
      <c r="D32" s="23"/>
    </row>
    <row r="33" spans="2:4" ht="15.75">
      <c r="B33" s="21" t="s">
        <v>14</v>
      </c>
      <c r="C33" s="24">
        <v>0</v>
      </c>
      <c r="D33" s="23"/>
    </row>
    <row r="34" spans="2:4" ht="15.75">
      <c r="B34" s="21" t="s">
        <v>15</v>
      </c>
      <c r="C34" s="24">
        <v>0</v>
      </c>
      <c r="D34" s="23"/>
    </row>
    <row r="35" spans="2:4" ht="15.75">
      <c r="B35" s="25" t="s">
        <v>16</v>
      </c>
      <c r="C35" s="26">
        <f>SUM(C31:C34)</f>
        <v>0</v>
      </c>
      <c r="D35" s="27"/>
    </row>
    <row r="36" spans="2:4" ht="15.75">
      <c r="B36" s="21" t="s">
        <v>17</v>
      </c>
      <c r="C36" s="28">
        <v>0</v>
      </c>
      <c r="D36" s="29"/>
    </row>
    <row r="37" spans="2:4" ht="15.75">
      <c r="B37" s="21" t="s">
        <v>18</v>
      </c>
      <c r="C37" s="24">
        <v>0</v>
      </c>
      <c r="D37" s="23"/>
    </row>
    <row r="38" spans="2:4" ht="15.75">
      <c r="B38" s="21" t="s">
        <v>19</v>
      </c>
      <c r="C38" s="24">
        <v>0</v>
      </c>
      <c r="D38" s="23"/>
    </row>
    <row r="39" spans="2:4" ht="15.75">
      <c r="B39" s="21" t="s">
        <v>20</v>
      </c>
      <c r="C39" s="24">
        <v>0</v>
      </c>
      <c r="D39" s="23"/>
    </row>
    <row r="40" spans="2:4" ht="15.75">
      <c r="B40" s="21" t="s">
        <v>21</v>
      </c>
      <c r="C40" s="24">
        <v>0</v>
      </c>
      <c r="D40" s="23"/>
    </row>
    <row r="41" spans="2:4" ht="15.75">
      <c r="B41" s="21" t="s">
        <v>22</v>
      </c>
      <c r="C41" s="24">
        <v>0</v>
      </c>
      <c r="D41" s="23"/>
    </row>
    <row r="42" spans="2:4" ht="15.75">
      <c r="B42" s="30" t="s">
        <v>23</v>
      </c>
      <c r="C42" s="31">
        <v>0</v>
      </c>
      <c r="D42" s="37"/>
    </row>
    <row r="43" spans="2:4" ht="15.75">
      <c r="B43" s="16" t="s">
        <v>24</v>
      </c>
      <c r="C43" s="33">
        <f>SUM(C35:C42)</f>
        <v>0</v>
      </c>
      <c r="D43" s="34"/>
    </row>
    <row r="45" spans="2:4">
      <c r="B45" s="38"/>
      <c r="C45" s="39"/>
      <c r="D45" s="40"/>
    </row>
    <row r="46" spans="2:4" ht="15.75" customHeight="1">
      <c r="B46" s="41" t="s">
        <v>26</v>
      </c>
      <c r="C46" s="42">
        <v>2</v>
      </c>
      <c r="D46" s="43"/>
    </row>
    <row r="47" spans="2:4" ht="12.75" customHeight="1">
      <c r="B47" s="41"/>
      <c r="C47" s="44"/>
      <c r="D47" s="43"/>
    </row>
    <row r="48" spans="2:4" ht="15.75" customHeight="1">
      <c r="B48" s="41" t="s">
        <v>27</v>
      </c>
      <c r="C48" s="42">
        <v>12</v>
      </c>
      <c r="D48" s="43"/>
    </row>
    <row r="49" spans="2:4" ht="12.75" customHeight="1">
      <c r="B49" s="41"/>
      <c r="C49" s="45"/>
      <c r="D49" s="43"/>
    </row>
    <row r="50" spans="2:4" ht="18.75">
      <c r="B50" s="41" t="s">
        <v>28</v>
      </c>
      <c r="C50" s="45"/>
      <c r="D50" s="43"/>
    </row>
    <row r="51" spans="2:4" ht="15">
      <c r="B51" s="46" t="s">
        <v>29</v>
      </c>
      <c r="C51" s="47"/>
      <c r="D51" s="48"/>
    </row>
    <row r="52" spans="2:4" ht="15">
      <c r="B52" s="49" t="s">
        <v>30</v>
      </c>
      <c r="C52" s="50"/>
      <c r="D52" s="48"/>
    </row>
    <row r="53" spans="2:4" ht="15">
      <c r="B53" s="49" t="s">
        <v>31</v>
      </c>
      <c r="C53" s="50"/>
      <c r="D53" s="48"/>
    </row>
    <row r="54" spans="2:4" ht="7.5" customHeight="1">
      <c r="B54" s="51"/>
      <c r="C54" s="52"/>
      <c r="D54" s="53"/>
    </row>
  </sheetData>
  <mergeCells count="4">
    <mergeCell ref="B6:C6"/>
    <mergeCell ref="B51:D51"/>
    <mergeCell ref="B52:D52"/>
    <mergeCell ref="B53:D53"/>
  </mergeCells>
  <printOptions horizontalCentered="1" verticalCentered="1"/>
  <pageMargins left="0" right="0" top="0.25" bottom="0.25" header="0.25" footer="0.25"/>
  <pageSetup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20"/>
  <sheetViews>
    <sheetView zoomScale="75" zoomScaleNormal="75" workbookViewId="0">
      <selection activeCell="D31" sqref="D31:D43"/>
    </sheetView>
  </sheetViews>
  <sheetFormatPr defaultRowHeight="12.75"/>
  <cols>
    <col min="1" max="1" width="18.6640625" customWidth="1"/>
    <col min="2" max="2" width="6.1640625" customWidth="1"/>
    <col min="3" max="3" width="7.5" customWidth="1"/>
    <col min="4" max="4" width="68" customWidth="1"/>
    <col min="5" max="5" width="24.83203125" customWidth="1"/>
    <col min="6" max="6" width="19.6640625" customWidth="1"/>
    <col min="8" max="8" width="31.83203125" customWidth="1"/>
  </cols>
  <sheetData>
    <row r="1" spans="1:7" ht="20.25">
      <c r="A1" s="54" t="s">
        <v>0</v>
      </c>
      <c r="B1" s="54"/>
      <c r="C1" s="54"/>
      <c r="D1" s="54"/>
      <c r="E1" s="54"/>
      <c r="F1" s="54"/>
      <c r="G1" s="55"/>
    </row>
    <row r="2" spans="1:7" ht="15.75">
      <c r="A2" s="56" t="s">
        <v>32</v>
      </c>
      <c r="B2" s="56"/>
      <c r="C2" s="56"/>
      <c r="D2" s="56"/>
      <c r="E2" s="56"/>
      <c r="F2" s="56"/>
      <c r="G2" s="57"/>
    </row>
    <row r="3" spans="1:7" ht="15.75" customHeight="1">
      <c r="A3" s="56" t="s">
        <v>33</v>
      </c>
      <c r="B3" s="56"/>
      <c r="C3" s="56"/>
      <c r="D3" s="56"/>
      <c r="E3" s="56"/>
      <c r="F3" s="56"/>
      <c r="G3" s="57"/>
    </row>
    <row r="4" spans="1:7" ht="9" customHeight="1">
      <c r="A4" s="55"/>
      <c r="B4" s="55"/>
      <c r="C4" s="55"/>
      <c r="D4" s="55"/>
      <c r="E4" s="55"/>
      <c r="F4" s="55"/>
      <c r="G4" s="57"/>
    </row>
    <row r="5" spans="1:7" s="60" customFormat="1" ht="18.75">
      <c r="A5" s="58" t="s">
        <v>34</v>
      </c>
      <c r="B5" s="58"/>
      <c r="C5" s="58"/>
      <c r="D5" s="58"/>
      <c r="E5" s="58"/>
      <c r="F5" s="58"/>
      <c r="G5" s="59"/>
    </row>
    <row r="6" spans="1:7" s="60" customFormat="1" ht="18.75">
      <c r="A6" s="58" t="s">
        <v>35</v>
      </c>
      <c r="B6" s="58"/>
      <c r="C6" s="58"/>
      <c r="D6" s="58"/>
      <c r="E6" s="58"/>
      <c r="F6" s="58"/>
      <c r="G6" s="59"/>
    </row>
    <row r="7" spans="1:7" ht="9" customHeight="1">
      <c r="A7" s="61"/>
      <c r="B7" s="61"/>
      <c r="C7" s="61"/>
      <c r="D7" s="61"/>
      <c r="E7" s="61"/>
      <c r="F7" s="61"/>
      <c r="G7" s="57"/>
    </row>
    <row r="8" spans="1:7" s="64" customFormat="1" ht="15.75">
      <c r="A8" s="62" t="s">
        <v>36</v>
      </c>
      <c r="B8" s="62"/>
      <c r="C8" s="62"/>
      <c r="D8" s="62"/>
      <c r="E8" s="62"/>
      <c r="F8" s="62"/>
      <c r="G8" s="63"/>
    </row>
    <row r="9" spans="1:7" s="64" customFormat="1" ht="15.75">
      <c r="A9" s="62" t="s">
        <v>37</v>
      </c>
      <c r="B9" s="62"/>
      <c r="C9" s="62"/>
      <c r="D9" s="62"/>
      <c r="E9" s="62"/>
      <c r="F9" s="62"/>
      <c r="G9" s="63"/>
    </row>
    <row r="10" spans="1:7" ht="15.75">
      <c r="A10" s="65" t="s">
        <v>38</v>
      </c>
      <c r="B10" s="66"/>
      <c r="C10" s="67" t="s">
        <v>39</v>
      </c>
      <c r="D10" s="62"/>
      <c r="E10" s="64"/>
      <c r="F10" s="64"/>
      <c r="G10" s="57"/>
    </row>
    <row r="11" spans="1:7" ht="15.75">
      <c r="A11" s="68" t="s">
        <v>4</v>
      </c>
      <c r="B11" s="69"/>
      <c r="C11" s="70" t="s">
        <v>3</v>
      </c>
      <c r="D11" s="71"/>
      <c r="E11" s="72" t="s">
        <v>40</v>
      </c>
      <c r="F11" s="8">
        <v>40353</v>
      </c>
      <c r="G11" s="57"/>
    </row>
    <row r="12" spans="1:7" ht="15.75">
      <c r="A12" s="68" t="s">
        <v>41</v>
      </c>
      <c r="B12" s="69"/>
      <c r="C12" s="73" t="s">
        <v>42</v>
      </c>
      <c r="D12" s="74"/>
      <c r="E12" s="72"/>
      <c r="F12" s="75"/>
      <c r="G12" s="57"/>
    </row>
    <row r="13" spans="1:7" ht="15.75">
      <c r="A13" s="63"/>
      <c r="B13" s="63"/>
      <c r="C13" s="63"/>
      <c r="D13" s="63"/>
      <c r="E13" s="63"/>
      <c r="F13" s="63"/>
      <c r="G13" s="57"/>
    </row>
    <row r="14" spans="1:7" ht="15.75">
      <c r="A14" s="76" t="s">
        <v>43</v>
      </c>
      <c r="B14" s="77"/>
      <c r="C14" s="77"/>
      <c r="D14" s="77"/>
      <c r="E14" s="77"/>
      <c r="F14" s="78"/>
      <c r="G14" s="57"/>
    </row>
    <row r="15" spans="1:7" s="84" customFormat="1" ht="15.75">
      <c r="A15" s="79" t="s">
        <v>44</v>
      </c>
      <c r="B15" s="80" t="s">
        <v>45</v>
      </c>
      <c r="C15" s="81"/>
      <c r="D15" s="81"/>
      <c r="E15" s="79" t="s">
        <v>8</v>
      </c>
      <c r="F15" s="82" t="s">
        <v>9</v>
      </c>
      <c r="G15" s="83"/>
    </row>
    <row r="16" spans="1:7" ht="15.75">
      <c r="A16" s="85"/>
      <c r="B16" s="86" t="s">
        <v>46</v>
      </c>
      <c r="C16" s="87"/>
      <c r="D16" s="87"/>
      <c r="E16" s="87"/>
      <c r="F16" s="87"/>
      <c r="G16" s="57"/>
    </row>
    <row r="17" spans="1:9" ht="19.5" customHeight="1">
      <c r="A17" s="88">
        <v>11</v>
      </c>
      <c r="B17" s="89"/>
      <c r="C17" s="90" t="s">
        <v>47</v>
      </c>
      <c r="D17" s="91"/>
      <c r="E17" s="92">
        <v>13324123</v>
      </c>
      <c r="F17" s="93">
        <f>E17/E$25</f>
        <v>0.47596250776057492</v>
      </c>
      <c r="G17" s="57"/>
    </row>
    <row r="18" spans="1:9" ht="19.5" customHeight="1">
      <c r="A18" s="94">
        <v>12</v>
      </c>
      <c r="B18" s="95"/>
      <c r="C18" s="96" t="s">
        <v>48</v>
      </c>
      <c r="D18" s="97"/>
      <c r="E18" s="98">
        <v>0</v>
      </c>
      <c r="F18" s="99">
        <f t="shared" ref="F18:F24" si="0">E18/E$25</f>
        <v>0</v>
      </c>
      <c r="G18" s="57"/>
    </row>
    <row r="19" spans="1:9" ht="19.5" customHeight="1">
      <c r="A19" s="94">
        <v>13</v>
      </c>
      <c r="B19" s="95"/>
      <c r="C19" s="96" t="s">
        <v>49</v>
      </c>
      <c r="D19" s="97"/>
      <c r="E19" s="98">
        <v>0</v>
      </c>
      <c r="F19" s="99">
        <f t="shared" si="0"/>
        <v>0</v>
      </c>
      <c r="G19" s="57"/>
    </row>
    <row r="20" spans="1:9" ht="19.5" customHeight="1">
      <c r="A20" s="94">
        <v>14</v>
      </c>
      <c r="B20" s="95"/>
      <c r="C20" s="96" t="s">
        <v>50</v>
      </c>
      <c r="D20" s="97"/>
      <c r="E20" s="98">
        <v>3887007</v>
      </c>
      <c r="F20" s="99">
        <f t="shared" si="0"/>
        <v>0.13885113484789274</v>
      </c>
      <c r="G20" s="57"/>
    </row>
    <row r="21" spans="1:9" ht="19.5" customHeight="1">
      <c r="A21" s="94">
        <v>15</v>
      </c>
      <c r="B21" s="95"/>
      <c r="C21" s="96" t="s">
        <v>51</v>
      </c>
      <c r="D21" s="97"/>
      <c r="E21" s="98">
        <v>1765511</v>
      </c>
      <c r="F21" s="99">
        <f t="shared" si="0"/>
        <v>6.3067343572172099E-2</v>
      </c>
      <c r="G21" s="57"/>
    </row>
    <row r="22" spans="1:9" ht="19.5" customHeight="1">
      <c r="A22" s="94">
        <v>16</v>
      </c>
      <c r="B22" s="95"/>
      <c r="C22" s="96" t="s">
        <v>52</v>
      </c>
      <c r="D22" s="97"/>
      <c r="E22" s="98">
        <v>2677945</v>
      </c>
      <c r="F22" s="99">
        <f t="shared" si="0"/>
        <v>9.5661186694605924E-2</v>
      </c>
      <c r="G22" s="57"/>
    </row>
    <row r="23" spans="1:9" ht="19.5" customHeight="1">
      <c r="A23" s="94">
        <v>17</v>
      </c>
      <c r="B23" s="95"/>
      <c r="C23" s="96" t="s">
        <v>53</v>
      </c>
      <c r="D23" s="97"/>
      <c r="E23" s="98">
        <v>4539474</v>
      </c>
      <c r="F23" s="99">
        <f t="shared" si="0"/>
        <v>0.16215847219017177</v>
      </c>
      <c r="G23" s="57"/>
    </row>
    <row r="24" spans="1:9" ht="19.5" customHeight="1">
      <c r="A24" s="94">
        <v>18</v>
      </c>
      <c r="B24" s="95"/>
      <c r="C24" s="96" t="s">
        <v>54</v>
      </c>
      <c r="D24" s="97"/>
      <c r="E24" s="98">
        <v>1800000</v>
      </c>
      <c r="F24" s="99">
        <f t="shared" si="0"/>
        <v>6.4299354934582553E-2</v>
      </c>
      <c r="G24" s="57"/>
    </row>
    <row r="25" spans="1:9" s="84" customFormat="1" ht="19.5" customHeight="1">
      <c r="A25" s="100"/>
      <c r="B25" s="101"/>
      <c r="C25" s="101" t="s">
        <v>55</v>
      </c>
      <c r="D25" s="102"/>
      <c r="E25" s="103">
        <f>SUM(E17:E24)</f>
        <v>27994060</v>
      </c>
      <c r="F25" s="104">
        <f>SUM(F17:F24)</f>
        <v>1</v>
      </c>
      <c r="G25" s="83"/>
    </row>
    <row r="26" spans="1:9" ht="9" customHeight="1">
      <c r="A26" s="63"/>
      <c r="B26" s="63"/>
      <c r="C26" s="63"/>
      <c r="D26" s="63"/>
      <c r="E26" s="105"/>
      <c r="F26" s="63"/>
      <c r="G26" s="57"/>
    </row>
    <row r="27" spans="1:9" ht="15.75">
      <c r="A27" s="76" t="s">
        <v>56</v>
      </c>
      <c r="B27" s="77"/>
      <c r="C27" s="77"/>
      <c r="D27" s="77"/>
      <c r="E27" s="106"/>
      <c r="F27" s="78"/>
      <c r="G27" s="57"/>
    </row>
    <row r="28" spans="1:9" ht="15.75">
      <c r="A28" s="79" t="s">
        <v>57</v>
      </c>
      <c r="B28" s="80" t="s">
        <v>58</v>
      </c>
      <c r="C28" s="81"/>
      <c r="D28" s="107"/>
      <c r="E28" s="79" t="s">
        <v>8</v>
      </c>
      <c r="F28" s="82" t="s">
        <v>9</v>
      </c>
      <c r="G28" s="57"/>
    </row>
    <row r="29" spans="1:9" s="84" customFormat="1" ht="15.75">
      <c r="A29" s="108"/>
      <c r="B29" s="86" t="s">
        <v>59</v>
      </c>
      <c r="C29" s="86"/>
      <c r="D29" s="109"/>
      <c r="E29" s="110"/>
      <c r="F29" s="109"/>
      <c r="G29" s="83"/>
    </row>
    <row r="30" spans="1:9" ht="19.5" customHeight="1">
      <c r="A30" s="111">
        <v>290</v>
      </c>
      <c r="B30" s="112"/>
      <c r="C30" s="90" t="s">
        <v>60</v>
      </c>
      <c r="D30" s="91"/>
      <c r="E30" s="92">
        <f>E25-E31-E33-E32</f>
        <v>12818348</v>
      </c>
      <c r="F30" s="93">
        <f>E30/E$34</f>
        <v>0.45789528207055352</v>
      </c>
      <c r="G30" s="57"/>
    </row>
    <row r="31" spans="1:9" ht="19.5" customHeight="1">
      <c r="A31" s="111">
        <v>290</v>
      </c>
      <c r="B31" s="112"/>
      <c r="C31" s="96" t="s">
        <v>61</v>
      </c>
      <c r="D31" s="91"/>
      <c r="E31" s="92">
        <f>'Schedule C - I'!B17</f>
        <v>14038756</v>
      </c>
      <c r="F31" s="93">
        <f>E31/E$34</f>
        <v>0.50149053049111136</v>
      </c>
      <c r="G31" s="57"/>
      <c r="H31" s="113"/>
      <c r="I31" s="113"/>
    </row>
    <row r="32" spans="1:9" ht="19.5" customHeight="1">
      <c r="A32" s="111">
        <v>290</v>
      </c>
      <c r="B32" s="112"/>
      <c r="C32" s="96" t="s">
        <v>62</v>
      </c>
      <c r="D32" s="98"/>
      <c r="E32" s="114">
        <f>'Schedule C - I'!B18</f>
        <v>120084</v>
      </c>
      <c r="F32" s="93">
        <f>E32/E$34</f>
        <v>4.2896242988691175E-3</v>
      </c>
      <c r="G32" s="57"/>
      <c r="H32" s="113"/>
      <c r="I32" s="113"/>
    </row>
    <row r="33" spans="1:9" ht="19.5" customHeight="1">
      <c r="A33" s="111">
        <v>490</v>
      </c>
      <c r="B33" s="112"/>
      <c r="C33" s="115" t="s">
        <v>63</v>
      </c>
      <c r="D33" s="97"/>
      <c r="E33" s="98">
        <f>'Schedule C - I'!B30</f>
        <v>1016872</v>
      </c>
      <c r="F33" s="93">
        <f>E33/E$34</f>
        <v>3.6324563139466012E-2</v>
      </c>
      <c r="G33" s="57"/>
      <c r="H33" s="116" t="s">
        <v>64</v>
      </c>
      <c r="I33" s="113"/>
    </row>
    <row r="34" spans="1:9" s="84" customFormat="1" ht="19.5" customHeight="1">
      <c r="A34" s="100"/>
      <c r="B34" s="101"/>
      <c r="C34" s="101" t="s">
        <v>65</v>
      </c>
      <c r="D34" s="102"/>
      <c r="E34" s="103">
        <f>SUM(E30:E33)</f>
        <v>27994060</v>
      </c>
      <c r="F34" s="117">
        <f>E34/E$34</f>
        <v>1</v>
      </c>
      <c r="G34" s="83"/>
    </row>
    <row r="35" spans="1:9" ht="9" customHeight="1">
      <c r="A35" s="63"/>
      <c r="B35" s="63"/>
      <c r="C35" s="63"/>
      <c r="D35" s="63"/>
      <c r="E35" s="63"/>
      <c r="F35" s="63"/>
      <c r="G35" s="57"/>
    </row>
    <row r="36" spans="1:9" s="120" customFormat="1" ht="18.75" customHeight="1">
      <c r="A36" s="56"/>
      <c r="B36" s="118"/>
      <c r="C36" s="118"/>
      <c r="D36" s="118"/>
      <c r="E36" s="118"/>
      <c r="F36" s="118"/>
      <c r="G36" s="119"/>
    </row>
    <row r="37" spans="1:9" ht="6.75" customHeight="1">
      <c r="A37" s="61"/>
      <c r="B37" s="61"/>
      <c r="C37" s="61"/>
      <c r="D37" s="61"/>
      <c r="E37" s="61"/>
      <c r="F37" s="61"/>
      <c r="G37" s="57"/>
    </row>
    <row r="38" spans="1:9" s="60" customFormat="1" ht="18.75">
      <c r="A38" s="58" t="s">
        <v>34</v>
      </c>
      <c r="B38" s="58"/>
      <c r="C38" s="58"/>
      <c r="D38" s="58"/>
      <c r="E38" s="58"/>
      <c r="F38" s="58"/>
      <c r="G38" s="59"/>
    </row>
    <row r="39" spans="1:9" s="60" customFormat="1" ht="18.75">
      <c r="A39" s="58" t="s">
        <v>35</v>
      </c>
      <c r="B39" s="58"/>
      <c r="C39" s="58"/>
      <c r="D39" s="58"/>
      <c r="E39" s="58"/>
      <c r="F39" s="58"/>
      <c r="G39" s="59"/>
    </row>
    <row r="40" spans="1:9" ht="6.75" customHeight="1">
      <c r="A40" s="61"/>
      <c r="B40" s="61"/>
      <c r="C40" s="61"/>
      <c r="D40" s="61"/>
      <c r="E40" s="61"/>
      <c r="F40" s="61"/>
      <c r="G40" s="57"/>
    </row>
    <row r="41" spans="1:9" s="64" customFormat="1" ht="15.75">
      <c r="A41" s="62" t="s">
        <v>66</v>
      </c>
      <c r="B41" s="62"/>
      <c r="C41" s="62"/>
      <c r="D41" s="62"/>
      <c r="E41" s="62"/>
      <c r="F41" s="62"/>
      <c r="G41" s="63"/>
    </row>
    <row r="42" spans="1:9" s="64" customFormat="1" ht="15.75">
      <c r="A42" s="62" t="s">
        <v>37</v>
      </c>
      <c r="B42" s="62"/>
      <c r="C42" s="62"/>
      <c r="D42" s="62"/>
      <c r="E42" s="62"/>
      <c r="F42" s="62"/>
      <c r="G42" s="63"/>
    </row>
    <row r="43" spans="1:9" ht="6.75" customHeight="1">
      <c r="A43" s="61"/>
      <c r="B43" s="61"/>
      <c r="C43" s="61"/>
      <c r="D43" s="61"/>
      <c r="E43" s="61"/>
      <c r="F43" s="61"/>
      <c r="G43" s="57"/>
    </row>
    <row r="44" spans="1:9" ht="15.75">
      <c r="A44" s="65" t="s">
        <v>4</v>
      </c>
      <c r="B44" s="121"/>
      <c r="C44" s="122" t="s">
        <v>3</v>
      </c>
      <c r="D44" s="71"/>
      <c r="E44" s="61"/>
      <c r="F44" s="61"/>
      <c r="G44" s="57"/>
    </row>
    <row r="45" spans="1:9">
      <c r="A45" s="57"/>
      <c r="B45" s="57"/>
      <c r="C45" s="57"/>
      <c r="D45" s="57"/>
      <c r="E45" s="57"/>
      <c r="F45" s="57"/>
      <c r="G45" s="57"/>
    </row>
    <row r="46" spans="1:9" ht="15.75">
      <c r="A46" s="76" t="s">
        <v>43</v>
      </c>
      <c r="B46" s="77"/>
      <c r="C46" s="77"/>
      <c r="D46" s="77"/>
      <c r="E46" s="77"/>
      <c r="F46" s="78"/>
      <c r="G46" s="57"/>
    </row>
    <row r="47" spans="1:9" s="84" customFormat="1" ht="15.75">
      <c r="A47" s="79" t="s">
        <v>44</v>
      </c>
      <c r="B47" s="80" t="s">
        <v>45</v>
      </c>
      <c r="C47" s="81"/>
      <c r="D47" s="81"/>
      <c r="E47" s="79" t="s">
        <v>8</v>
      </c>
      <c r="F47" s="82" t="s">
        <v>9</v>
      </c>
      <c r="G47" s="83"/>
    </row>
    <row r="48" spans="1:9" ht="15.75">
      <c r="A48" s="85"/>
      <c r="B48" s="86" t="s">
        <v>46</v>
      </c>
      <c r="C48" s="123"/>
      <c r="D48" s="87"/>
      <c r="E48" s="87"/>
      <c r="F48" s="124"/>
      <c r="G48" s="57"/>
    </row>
    <row r="49" spans="1:7" s="84" customFormat="1" ht="16.5" customHeight="1">
      <c r="A49" s="111">
        <v>11</v>
      </c>
      <c r="B49" s="125"/>
      <c r="C49" s="125" t="s">
        <v>47</v>
      </c>
      <c r="D49" s="126"/>
      <c r="E49" s="127"/>
      <c r="F49" s="128"/>
      <c r="G49" s="83"/>
    </row>
    <row r="50" spans="1:7" ht="14.25" customHeight="1">
      <c r="A50" s="129"/>
      <c r="B50" s="112"/>
      <c r="C50" s="112"/>
      <c r="D50" s="91" t="s">
        <v>67</v>
      </c>
      <c r="E50" s="92">
        <v>13098244</v>
      </c>
      <c r="F50" s="93"/>
      <c r="G50" s="57"/>
    </row>
    <row r="51" spans="1:7" ht="14.25" customHeight="1">
      <c r="A51" s="129"/>
      <c r="B51" s="112"/>
      <c r="C51" s="112"/>
      <c r="D51" s="97" t="s">
        <v>68</v>
      </c>
      <c r="E51" s="98">
        <v>0</v>
      </c>
      <c r="F51" s="99"/>
      <c r="G51" s="57"/>
    </row>
    <row r="52" spans="1:7" ht="14.25" customHeight="1">
      <c r="A52" s="129"/>
      <c r="B52" s="112"/>
      <c r="C52" s="112"/>
      <c r="D52" s="97" t="s">
        <v>69</v>
      </c>
      <c r="E52" s="98">
        <v>0</v>
      </c>
      <c r="F52" s="99"/>
      <c r="G52" s="57"/>
    </row>
    <row r="53" spans="1:7" ht="14.25" customHeight="1">
      <c r="A53" s="129"/>
      <c r="B53" s="112"/>
      <c r="C53" s="112"/>
      <c r="D53" s="97" t="s">
        <v>70</v>
      </c>
      <c r="E53" s="98">
        <v>0</v>
      </c>
      <c r="F53" s="99"/>
      <c r="G53" s="57"/>
    </row>
    <row r="54" spans="1:7" ht="14.25" customHeight="1">
      <c r="A54" s="129"/>
      <c r="B54" s="112"/>
      <c r="C54" s="112"/>
      <c r="D54" s="130" t="s">
        <v>71</v>
      </c>
      <c r="E54" s="131">
        <v>225879</v>
      </c>
      <c r="F54" s="132"/>
      <c r="G54" s="57"/>
    </row>
    <row r="55" spans="1:7" ht="16.5" customHeight="1">
      <c r="A55" s="129"/>
      <c r="B55" s="133"/>
      <c r="C55" s="134"/>
      <c r="D55" s="135" t="s">
        <v>72</v>
      </c>
      <c r="E55" s="136">
        <f>SUM(E50:E54)</f>
        <v>13324123</v>
      </c>
      <c r="F55" s="137">
        <f>E55/E$117</f>
        <v>0.47596250776057492</v>
      </c>
      <c r="G55" s="57"/>
    </row>
    <row r="56" spans="1:7" s="84" customFormat="1" ht="16.5" customHeight="1">
      <c r="A56" s="111">
        <v>12</v>
      </c>
      <c r="B56" s="125"/>
      <c r="C56" s="125" t="s">
        <v>48</v>
      </c>
      <c r="D56" s="126"/>
      <c r="E56" s="127"/>
      <c r="F56" s="128"/>
      <c r="G56" s="83"/>
    </row>
    <row r="57" spans="1:7" ht="14.25" customHeight="1">
      <c r="A57" s="129"/>
      <c r="B57" s="112"/>
      <c r="C57" s="112"/>
      <c r="D57" s="91" t="s">
        <v>73</v>
      </c>
      <c r="E57" s="92">
        <v>0</v>
      </c>
      <c r="F57" s="93"/>
      <c r="G57" s="57"/>
    </row>
    <row r="58" spans="1:7" ht="14.25" customHeight="1">
      <c r="A58" s="129"/>
      <c r="B58" s="112"/>
      <c r="C58" s="112"/>
      <c r="D58" s="97" t="s">
        <v>74</v>
      </c>
      <c r="E58" s="98">
        <v>0</v>
      </c>
      <c r="F58" s="99"/>
      <c r="G58" s="57"/>
    </row>
    <row r="59" spans="1:7" ht="14.25" customHeight="1">
      <c r="A59" s="129"/>
      <c r="B59" s="112"/>
      <c r="C59" s="112"/>
      <c r="D59" s="130" t="s">
        <v>75</v>
      </c>
      <c r="E59" s="131">
        <v>0</v>
      </c>
      <c r="F59" s="132"/>
      <c r="G59" s="57"/>
    </row>
    <row r="60" spans="1:7" ht="16.5" customHeight="1">
      <c r="A60" s="129"/>
      <c r="B60" s="133"/>
      <c r="C60" s="134"/>
      <c r="D60" s="135" t="s">
        <v>76</v>
      </c>
      <c r="E60" s="136">
        <f>SUM(E57:E59)</f>
        <v>0</v>
      </c>
      <c r="F60" s="137">
        <f>E60/E$117</f>
        <v>0</v>
      </c>
      <c r="G60" s="57"/>
    </row>
    <row r="61" spans="1:7" s="84" customFormat="1" ht="16.5" customHeight="1">
      <c r="A61" s="111">
        <v>13</v>
      </c>
      <c r="B61" s="125"/>
      <c r="C61" s="125" t="s">
        <v>49</v>
      </c>
      <c r="D61" s="126"/>
      <c r="E61" s="127"/>
      <c r="F61" s="128"/>
      <c r="G61" s="83"/>
    </row>
    <row r="62" spans="1:7" ht="14.25" customHeight="1">
      <c r="A62" s="129"/>
      <c r="B62" s="112"/>
      <c r="C62" s="112"/>
      <c r="D62" s="91" t="s">
        <v>77</v>
      </c>
      <c r="E62" s="92">
        <v>0</v>
      </c>
      <c r="F62" s="93"/>
      <c r="G62" s="57"/>
    </row>
    <row r="63" spans="1:7" ht="14.25" customHeight="1">
      <c r="A63" s="129"/>
      <c r="B63" s="112"/>
      <c r="C63" s="112"/>
      <c r="D63" s="97" t="s">
        <v>78</v>
      </c>
      <c r="E63" s="98">
        <v>0</v>
      </c>
      <c r="F63" s="99"/>
      <c r="G63" s="57"/>
    </row>
    <row r="64" spans="1:7" ht="14.25" customHeight="1">
      <c r="A64" s="129"/>
      <c r="B64" s="112"/>
      <c r="C64" s="112"/>
      <c r="D64" s="97" t="s">
        <v>79</v>
      </c>
      <c r="E64" s="98">
        <v>0</v>
      </c>
      <c r="F64" s="99"/>
      <c r="G64" s="57"/>
    </row>
    <row r="65" spans="1:7" ht="14.25" customHeight="1">
      <c r="A65" s="129"/>
      <c r="B65" s="112"/>
      <c r="C65" s="112"/>
      <c r="D65" s="130" t="s">
        <v>80</v>
      </c>
      <c r="E65" s="131">
        <v>0</v>
      </c>
      <c r="F65" s="132"/>
      <c r="G65" s="57"/>
    </row>
    <row r="66" spans="1:7" ht="16.5" customHeight="1">
      <c r="A66" s="129"/>
      <c r="B66" s="133"/>
      <c r="C66" s="134"/>
      <c r="D66" s="135" t="s">
        <v>81</v>
      </c>
      <c r="E66" s="136">
        <f>SUM(E62:E65)</f>
        <v>0</v>
      </c>
      <c r="F66" s="137">
        <f>E66/E$117</f>
        <v>0</v>
      </c>
      <c r="G66" s="57"/>
    </row>
    <row r="67" spans="1:7" s="84" customFormat="1" ht="16.5" customHeight="1">
      <c r="A67" s="111">
        <v>14</v>
      </c>
      <c r="B67" s="125"/>
      <c r="C67" s="125" t="s">
        <v>50</v>
      </c>
      <c r="D67" s="126"/>
      <c r="E67" s="127"/>
      <c r="F67" s="128"/>
      <c r="G67" s="83"/>
    </row>
    <row r="68" spans="1:7" ht="14.25" customHeight="1">
      <c r="A68" s="129"/>
      <c r="B68" s="112"/>
      <c r="C68" s="112"/>
      <c r="D68" s="91" t="s">
        <v>82</v>
      </c>
      <c r="E68" s="92">
        <v>925263</v>
      </c>
      <c r="F68" s="93"/>
      <c r="G68" s="57"/>
    </row>
    <row r="69" spans="1:7" ht="14.25" customHeight="1">
      <c r="A69" s="129"/>
      <c r="B69" s="112"/>
      <c r="C69" s="112"/>
      <c r="D69" s="97" t="s">
        <v>83</v>
      </c>
      <c r="E69" s="98">
        <v>0</v>
      </c>
      <c r="F69" s="99"/>
      <c r="G69" s="57"/>
    </row>
    <row r="70" spans="1:7" ht="14.25" customHeight="1">
      <c r="A70" s="129"/>
      <c r="B70" s="112"/>
      <c r="C70" s="112"/>
      <c r="D70" s="97" t="s">
        <v>84</v>
      </c>
      <c r="E70" s="98">
        <v>2072800</v>
      </c>
      <c r="F70" s="99"/>
      <c r="G70" s="57"/>
    </row>
    <row r="71" spans="1:7" ht="14.25" customHeight="1">
      <c r="A71" s="129"/>
      <c r="B71" s="112"/>
      <c r="C71" s="112"/>
      <c r="D71" s="97" t="s">
        <v>85</v>
      </c>
      <c r="E71" s="98">
        <v>0</v>
      </c>
      <c r="F71" s="99"/>
      <c r="G71" s="57"/>
    </row>
    <row r="72" spans="1:7" ht="14.25" customHeight="1">
      <c r="A72" s="129"/>
      <c r="B72" s="112"/>
      <c r="C72" s="112"/>
      <c r="D72" s="97" t="s">
        <v>86</v>
      </c>
      <c r="E72" s="98">
        <v>33810</v>
      </c>
      <c r="F72" s="99"/>
      <c r="G72" s="57"/>
    </row>
    <row r="73" spans="1:7" ht="14.25" customHeight="1">
      <c r="A73" s="129"/>
      <c r="B73" s="112"/>
      <c r="C73" s="112"/>
      <c r="D73" s="97" t="s">
        <v>87</v>
      </c>
      <c r="E73" s="98">
        <v>313565</v>
      </c>
      <c r="F73" s="99"/>
      <c r="G73" s="57"/>
    </row>
    <row r="74" spans="1:7" ht="14.25" customHeight="1">
      <c r="A74" s="129"/>
      <c r="B74" s="112"/>
      <c r="C74" s="112"/>
      <c r="D74" s="97" t="s">
        <v>88</v>
      </c>
      <c r="E74" s="98">
        <v>0</v>
      </c>
      <c r="F74" s="99"/>
      <c r="G74" s="57"/>
    </row>
    <row r="75" spans="1:7" ht="14.25" customHeight="1">
      <c r="A75" s="129"/>
      <c r="B75" s="112"/>
      <c r="C75" s="112"/>
      <c r="D75" s="130" t="s">
        <v>89</v>
      </c>
      <c r="E75" s="131">
        <v>541569</v>
      </c>
      <c r="F75" s="132"/>
      <c r="G75" s="57"/>
    </row>
    <row r="76" spans="1:7" ht="16.5" customHeight="1">
      <c r="A76" s="138"/>
      <c r="B76" s="133"/>
      <c r="C76" s="134"/>
      <c r="D76" s="135" t="s">
        <v>90</v>
      </c>
      <c r="E76" s="136">
        <f>SUM(E68:E75)</f>
        <v>3887007</v>
      </c>
      <c r="F76" s="137">
        <f>E76/E$117</f>
        <v>0.13885113484789274</v>
      </c>
      <c r="G76" s="57"/>
    </row>
    <row r="77" spans="1:7" s="64" customFormat="1" ht="15.75">
      <c r="A77" s="62" t="s">
        <v>91</v>
      </c>
      <c r="B77" s="62"/>
      <c r="C77" s="62"/>
      <c r="D77" s="62"/>
      <c r="E77" s="139"/>
      <c r="F77" s="140"/>
      <c r="G77" s="63"/>
    </row>
    <row r="78" spans="1:7" ht="15.75">
      <c r="A78" s="65" t="s">
        <v>4</v>
      </c>
      <c r="B78" s="121"/>
      <c r="C78" s="122" t="s">
        <v>3</v>
      </c>
      <c r="D78" s="71"/>
      <c r="E78" s="141"/>
      <c r="F78" s="142"/>
      <c r="G78" s="57"/>
    </row>
    <row r="79" spans="1:7" ht="6.75" customHeight="1">
      <c r="A79" s="63"/>
      <c r="B79" s="63"/>
      <c r="C79" s="63"/>
      <c r="D79" s="63"/>
      <c r="E79" s="143"/>
      <c r="F79" s="144"/>
      <c r="G79" s="57"/>
    </row>
    <row r="80" spans="1:7" ht="15.75">
      <c r="A80" s="76" t="s">
        <v>43</v>
      </c>
      <c r="B80" s="77"/>
      <c r="C80" s="77"/>
      <c r="D80" s="77"/>
      <c r="E80" s="145"/>
      <c r="F80" s="146"/>
      <c r="G80" s="57"/>
    </row>
    <row r="81" spans="1:7" s="84" customFormat="1" ht="15.75">
      <c r="A81" s="79" t="s">
        <v>44</v>
      </c>
      <c r="B81" s="80" t="s">
        <v>45</v>
      </c>
      <c r="C81" s="81"/>
      <c r="D81" s="81"/>
      <c r="E81" s="79" t="s">
        <v>8</v>
      </c>
      <c r="F81" s="147" t="s">
        <v>9</v>
      </c>
      <c r="G81" s="83"/>
    </row>
    <row r="82" spans="1:7" s="84" customFormat="1" ht="17.25" customHeight="1">
      <c r="A82" s="111">
        <v>15</v>
      </c>
      <c r="B82" s="125"/>
      <c r="C82" s="125" t="s">
        <v>51</v>
      </c>
      <c r="D82" s="126"/>
      <c r="E82" s="127"/>
      <c r="F82" s="128"/>
      <c r="G82" s="83"/>
    </row>
    <row r="83" spans="1:7" ht="14.25" customHeight="1">
      <c r="A83" s="129"/>
      <c r="B83" s="112"/>
      <c r="C83" s="112"/>
      <c r="D83" s="91" t="s">
        <v>92</v>
      </c>
      <c r="E83" s="92">
        <v>0</v>
      </c>
      <c r="F83" s="93"/>
      <c r="G83" s="57"/>
    </row>
    <row r="84" spans="1:7" ht="14.25" customHeight="1">
      <c r="A84" s="129"/>
      <c r="B84" s="112"/>
      <c r="C84" s="112"/>
      <c r="D84" s="97" t="s">
        <v>93</v>
      </c>
      <c r="E84" s="98">
        <v>238445</v>
      </c>
      <c r="F84" s="99"/>
      <c r="G84" s="57"/>
    </row>
    <row r="85" spans="1:7" ht="14.25" customHeight="1">
      <c r="A85" s="129"/>
      <c r="B85" s="112"/>
      <c r="C85" s="112"/>
      <c r="D85" s="97" t="s">
        <v>94</v>
      </c>
      <c r="E85" s="98">
        <v>217452</v>
      </c>
      <c r="F85" s="99"/>
      <c r="G85" s="57"/>
    </row>
    <row r="86" spans="1:7" ht="14.25" customHeight="1">
      <c r="A86" s="129"/>
      <c r="B86" s="112"/>
      <c r="C86" s="112"/>
      <c r="D86" s="97" t="s">
        <v>95</v>
      </c>
      <c r="E86" s="98">
        <v>604606</v>
      </c>
      <c r="F86" s="99"/>
      <c r="G86" s="57"/>
    </row>
    <row r="87" spans="1:7" ht="14.25" customHeight="1">
      <c r="A87" s="129"/>
      <c r="B87" s="112"/>
      <c r="C87" s="112"/>
      <c r="D87" s="97" t="s">
        <v>96</v>
      </c>
      <c r="E87" s="98">
        <v>520287</v>
      </c>
      <c r="F87" s="99"/>
      <c r="G87" s="57"/>
    </row>
    <row r="88" spans="1:7" ht="14.25" customHeight="1">
      <c r="A88" s="129"/>
      <c r="B88" s="112"/>
      <c r="C88" s="112"/>
      <c r="D88" s="97" t="s">
        <v>97</v>
      </c>
      <c r="E88" s="98">
        <v>97307</v>
      </c>
      <c r="F88" s="99"/>
      <c r="G88" s="57"/>
    </row>
    <row r="89" spans="1:7" ht="14.25" customHeight="1">
      <c r="A89" s="129"/>
      <c r="B89" s="112"/>
      <c r="C89" s="112"/>
      <c r="D89" s="97" t="s">
        <v>98</v>
      </c>
      <c r="E89" s="98">
        <v>41414</v>
      </c>
      <c r="F89" s="99"/>
      <c r="G89" s="57"/>
    </row>
    <row r="90" spans="1:7" ht="14.25" customHeight="1">
      <c r="A90" s="129"/>
      <c r="B90" s="112"/>
      <c r="C90" s="112"/>
      <c r="D90" s="130" t="s">
        <v>99</v>
      </c>
      <c r="E90" s="98">
        <v>46000</v>
      </c>
      <c r="F90" s="132"/>
      <c r="G90" s="57"/>
    </row>
    <row r="91" spans="1:7" ht="17.25" customHeight="1">
      <c r="A91" s="129"/>
      <c r="B91" s="133"/>
      <c r="C91" s="134"/>
      <c r="D91" s="135" t="s">
        <v>100</v>
      </c>
      <c r="E91" s="136">
        <f>SUM(E83:E90)</f>
        <v>1765511</v>
      </c>
      <c r="F91" s="137">
        <f>E91/E$117</f>
        <v>6.3067343572172099E-2</v>
      </c>
      <c r="G91" s="57"/>
    </row>
    <row r="92" spans="1:7" s="84" customFormat="1" ht="17.25" customHeight="1">
      <c r="A92" s="111">
        <v>16</v>
      </c>
      <c r="B92" s="125"/>
      <c r="C92" s="125" t="s">
        <v>52</v>
      </c>
      <c r="D92" s="126"/>
      <c r="E92" s="127"/>
      <c r="F92" s="128"/>
      <c r="G92" s="83"/>
    </row>
    <row r="93" spans="1:7" ht="14.25" customHeight="1">
      <c r="A93" s="129"/>
      <c r="B93" s="112"/>
      <c r="C93" s="112"/>
      <c r="D93" s="91" t="s">
        <v>101</v>
      </c>
      <c r="E93" s="92">
        <v>1398995</v>
      </c>
      <c r="F93" s="93"/>
      <c r="G93" s="57"/>
    </row>
    <row r="94" spans="1:7" ht="14.25" customHeight="1">
      <c r="A94" s="129"/>
      <c r="B94" s="112"/>
      <c r="C94" s="112"/>
      <c r="D94" s="97" t="s">
        <v>102</v>
      </c>
      <c r="E94" s="98">
        <v>309579</v>
      </c>
      <c r="F94" s="99"/>
      <c r="G94" s="57"/>
    </row>
    <row r="95" spans="1:7" ht="14.25" customHeight="1">
      <c r="A95" s="129"/>
      <c r="B95" s="112"/>
      <c r="C95" s="112"/>
      <c r="D95" s="97" t="s">
        <v>103</v>
      </c>
      <c r="E95" s="98">
        <v>455645</v>
      </c>
      <c r="F95" s="99"/>
      <c r="G95" s="57"/>
    </row>
    <row r="96" spans="1:7" ht="14.25" customHeight="1">
      <c r="A96" s="129"/>
      <c r="B96" s="112"/>
      <c r="C96" s="112"/>
      <c r="D96" s="97" t="s">
        <v>104</v>
      </c>
      <c r="E96" s="98">
        <v>333289</v>
      </c>
      <c r="F96" s="99"/>
      <c r="G96" s="57"/>
    </row>
    <row r="97" spans="1:7" ht="14.25" customHeight="1">
      <c r="A97" s="129"/>
      <c r="B97" s="112"/>
      <c r="C97" s="112"/>
      <c r="D97" s="130" t="s">
        <v>105</v>
      </c>
      <c r="E97" s="131">
        <v>180437</v>
      </c>
      <c r="F97" s="132"/>
      <c r="G97" s="57"/>
    </row>
    <row r="98" spans="1:7" ht="17.25" customHeight="1">
      <c r="A98" s="129"/>
      <c r="B98" s="133"/>
      <c r="C98" s="134"/>
      <c r="D98" s="135" t="s">
        <v>106</v>
      </c>
      <c r="E98" s="136">
        <f>SUM(E93:E97)</f>
        <v>2677945</v>
      </c>
      <c r="F98" s="137">
        <f>E98/E$117</f>
        <v>9.5661186694605924E-2</v>
      </c>
      <c r="G98" s="57"/>
    </row>
    <row r="99" spans="1:7" s="84" customFormat="1" ht="17.25" customHeight="1">
      <c r="A99" s="111">
        <v>17</v>
      </c>
      <c r="B99" s="125"/>
      <c r="C99" s="125" t="s">
        <v>53</v>
      </c>
      <c r="D99" s="126"/>
      <c r="E99" s="127"/>
      <c r="F99" s="128"/>
      <c r="G99" s="83"/>
    </row>
    <row r="100" spans="1:7" ht="14.25" customHeight="1">
      <c r="A100" s="129"/>
      <c r="B100" s="112"/>
      <c r="C100" s="112"/>
      <c r="D100" s="91" t="s">
        <v>107</v>
      </c>
      <c r="E100" s="92">
        <v>334799</v>
      </c>
      <c r="F100" s="93"/>
      <c r="G100" s="57"/>
    </row>
    <row r="101" spans="1:7" ht="14.25" customHeight="1">
      <c r="A101" s="129"/>
      <c r="B101" s="112"/>
      <c r="C101" s="112"/>
      <c r="D101" s="97" t="s">
        <v>108</v>
      </c>
      <c r="E101" s="98">
        <v>1008746</v>
      </c>
      <c r="F101" s="99"/>
      <c r="G101" s="57"/>
    </row>
    <row r="102" spans="1:7" ht="14.25" customHeight="1">
      <c r="A102" s="129"/>
      <c r="B102" s="112"/>
      <c r="C102" s="112"/>
      <c r="D102" s="97" t="s">
        <v>109</v>
      </c>
      <c r="E102" s="98">
        <v>584669</v>
      </c>
      <c r="F102" s="99"/>
      <c r="G102" s="57"/>
    </row>
    <row r="103" spans="1:7" ht="14.25" customHeight="1">
      <c r="A103" s="129"/>
      <c r="B103" s="112"/>
      <c r="C103" s="112"/>
      <c r="D103" s="97" t="s">
        <v>18</v>
      </c>
      <c r="E103" s="98">
        <v>1700878</v>
      </c>
      <c r="F103" s="99"/>
      <c r="G103" s="57"/>
    </row>
    <row r="104" spans="1:7" ht="14.25" customHeight="1">
      <c r="A104" s="129"/>
      <c r="B104" s="112"/>
      <c r="C104" s="112"/>
      <c r="D104" s="97" t="s">
        <v>110</v>
      </c>
      <c r="E104" s="98">
        <v>272137</v>
      </c>
      <c r="F104" s="99"/>
      <c r="G104" s="57"/>
    </row>
    <row r="105" spans="1:7" ht="14.25" customHeight="1">
      <c r="A105" s="129"/>
      <c r="B105" s="112"/>
      <c r="C105" s="112"/>
      <c r="D105" s="97" t="s">
        <v>111</v>
      </c>
      <c r="E105" s="98">
        <v>285000</v>
      </c>
      <c r="F105" s="99"/>
      <c r="G105" s="57"/>
    </row>
    <row r="106" spans="1:7" ht="14.25" customHeight="1">
      <c r="A106" s="129"/>
      <c r="B106" s="112"/>
      <c r="C106" s="112"/>
      <c r="D106" s="97" t="s">
        <v>112</v>
      </c>
      <c r="E106" s="98">
        <v>327582</v>
      </c>
      <c r="F106" s="99"/>
      <c r="G106" s="57"/>
    </row>
    <row r="107" spans="1:7" ht="14.25" customHeight="1">
      <c r="A107" s="129"/>
      <c r="B107" s="112"/>
      <c r="C107" s="112"/>
      <c r="D107" s="97" t="s">
        <v>113</v>
      </c>
      <c r="E107" s="98">
        <v>0</v>
      </c>
      <c r="F107" s="99"/>
      <c r="G107" s="57"/>
    </row>
    <row r="108" spans="1:7" ht="14.25" customHeight="1">
      <c r="A108" s="129"/>
      <c r="B108" s="112"/>
      <c r="C108" s="112"/>
      <c r="D108" s="130" t="s">
        <v>114</v>
      </c>
      <c r="E108" s="98">
        <v>25663</v>
      </c>
      <c r="F108" s="132"/>
      <c r="G108" s="57"/>
    </row>
    <row r="109" spans="1:7" ht="17.25" customHeight="1">
      <c r="A109" s="129"/>
      <c r="B109" s="133"/>
      <c r="C109" s="134"/>
      <c r="D109" s="135" t="s">
        <v>115</v>
      </c>
      <c r="E109" s="136">
        <f>SUM(E100:E108)</f>
        <v>4539474</v>
      </c>
      <c r="F109" s="137">
        <f>E109/E$117</f>
        <v>0.16215847219017177</v>
      </c>
      <c r="G109" s="57"/>
    </row>
    <row r="110" spans="1:7" s="84" customFormat="1" ht="17.25" customHeight="1">
      <c r="A110" s="111">
        <v>18</v>
      </c>
      <c r="B110" s="125"/>
      <c r="C110" s="125" t="s">
        <v>54</v>
      </c>
      <c r="D110" s="126"/>
      <c r="E110" s="127"/>
      <c r="F110" s="128"/>
      <c r="G110" s="83"/>
    </row>
    <row r="111" spans="1:7" ht="14.25" customHeight="1">
      <c r="A111" s="129"/>
      <c r="B111" s="112"/>
      <c r="C111" s="112"/>
      <c r="D111" s="91" t="s">
        <v>116</v>
      </c>
      <c r="E111" s="92">
        <v>0</v>
      </c>
      <c r="F111" s="93"/>
      <c r="G111" s="57"/>
    </row>
    <row r="112" spans="1:7" ht="14.25" customHeight="1">
      <c r="A112" s="129"/>
      <c r="B112" s="112"/>
      <c r="C112" s="112"/>
      <c r="D112" s="97" t="s">
        <v>117</v>
      </c>
      <c r="E112" s="148">
        <v>0</v>
      </c>
      <c r="F112" s="99"/>
      <c r="G112" s="57"/>
    </row>
    <row r="113" spans="1:7" ht="14.25" customHeight="1">
      <c r="A113" s="129"/>
      <c r="B113" s="112"/>
      <c r="C113" s="112"/>
      <c r="D113" s="97" t="s">
        <v>118</v>
      </c>
      <c r="E113" s="148">
        <v>500000</v>
      </c>
      <c r="F113" s="99"/>
      <c r="G113" s="57"/>
    </row>
    <row r="114" spans="1:7" ht="14.25" customHeight="1">
      <c r="A114" s="129"/>
      <c r="B114" s="112"/>
      <c r="C114" s="112"/>
      <c r="D114" s="130" t="s">
        <v>119</v>
      </c>
      <c r="E114" s="148">
        <v>1300000</v>
      </c>
      <c r="F114" s="132"/>
      <c r="G114" s="57"/>
    </row>
    <row r="115" spans="1:7" ht="17.25" customHeight="1">
      <c r="A115" s="129"/>
      <c r="B115" s="133"/>
      <c r="C115" s="134"/>
      <c r="D115" s="135" t="s">
        <v>120</v>
      </c>
      <c r="E115" s="136">
        <f>SUM(E111:E114)</f>
        <v>1800000</v>
      </c>
      <c r="F115" s="137">
        <f>E115/E$117</f>
        <v>6.4299354934582553E-2</v>
      </c>
      <c r="G115" s="57"/>
    </row>
    <row r="116" spans="1:7" ht="9" customHeight="1">
      <c r="A116" s="129"/>
      <c r="B116" s="101"/>
      <c r="C116" s="101"/>
      <c r="D116" s="102"/>
      <c r="E116" s="103"/>
      <c r="F116" s="104"/>
      <c r="G116" s="57"/>
    </row>
    <row r="117" spans="1:7" s="84" customFormat="1" ht="15.75" customHeight="1">
      <c r="A117" s="100"/>
      <c r="B117" s="101"/>
      <c r="C117" s="101" t="s">
        <v>55</v>
      </c>
      <c r="D117" s="102"/>
      <c r="E117" s="103">
        <f>E55+E60+E66+E76+E91+E98+E109+E115</f>
        <v>27994060</v>
      </c>
      <c r="F117" s="104">
        <f>F55+F60+F66+F76+F91+F98+F109+F115</f>
        <v>1</v>
      </c>
      <c r="G117" s="83"/>
    </row>
    <row r="118" spans="1:7">
      <c r="A118" s="57"/>
      <c r="B118" s="57"/>
      <c r="C118" s="57"/>
      <c r="D118" s="57"/>
      <c r="E118" s="149"/>
      <c r="F118" s="57"/>
      <c r="G118" s="57"/>
    </row>
    <row r="119" spans="1:7">
      <c r="A119" s="57"/>
      <c r="B119" s="57"/>
      <c r="C119" s="57"/>
      <c r="D119" s="57"/>
      <c r="E119" s="57"/>
      <c r="F119" s="57"/>
      <c r="G119" s="57"/>
    </row>
    <row r="120" spans="1:7">
      <c r="A120" s="57"/>
      <c r="B120" s="57"/>
      <c r="C120" s="57"/>
      <c r="D120" s="57"/>
      <c r="E120" s="57"/>
      <c r="F120" s="57"/>
      <c r="G120" s="57"/>
    </row>
  </sheetData>
  <mergeCells count="13">
    <mergeCell ref="A12:B12"/>
    <mergeCell ref="C12:D12"/>
    <mergeCell ref="A36:F36"/>
    <mergeCell ref="A44:B44"/>
    <mergeCell ref="C44:D44"/>
    <mergeCell ref="A78:B78"/>
    <mergeCell ref="C78:D78"/>
    <mergeCell ref="A1:F1"/>
    <mergeCell ref="A2:F2"/>
    <mergeCell ref="A3:F3"/>
    <mergeCell ref="A10:B10"/>
    <mergeCell ref="A11:B11"/>
    <mergeCell ref="C11:D11"/>
  </mergeCells>
  <printOptions horizontalCentered="1" verticalCentered="1"/>
  <pageMargins left="0.25" right="0.5" top="0.45" bottom="0.25" header="0.25" footer="0.15"/>
  <pageSetup scale="85" orientation="landscape" r:id="rId1"/>
  <headerFooter alignWithMargins="0">
    <oddHeader xml:space="preserve">&amp;L&amp;"Times New Roman,Bold"&amp;6&amp; SR-A3
&amp; Page &amp;P
&amp; Revised 4-00&amp;C&amp;"Palatino,Bold"&amp;11
</oddHeader>
    <oddFooter>&amp;L&amp;6&amp;D  &amp;T</oddFooter>
  </headerFooter>
  <rowBreaks count="2" manualBreakCount="2">
    <brk id="35" max="16383" man="1"/>
    <brk id="76" max="5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8"/>
  <sheetViews>
    <sheetView topLeftCell="A4" zoomScale="75" workbookViewId="0">
      <selection activeCell="D31" sqref="D31:D43"/>
    </sheetView>
  </sheetViews>
  <sheetFormatPr defaultRowHeight="12.75"/>
  <cols>
    <col min="1" max="1" width="19.1640625" customWidth="1"/>
    <col min="2" max="2" width="90.83203125" customWidth="1"/>
    <col min="3" max="3" width="25" customWidth="1"/>
    <col min="4" max="4" width="19.83203125" style="173" customWidth="1"/>
    <col min="5" max="5" width="24.33203125" customWidth="1"/>
  </cols>
  <sheetData>
    <row r="1" spans="1:6" s="60" customFormat="1" ht="18.75">
      <c r="A1" s="58" t="s">
        <v>0</v>
      </c>
      <c r="B1" s="58"/>
      <c r="C1" s="58"/>
      <c r="D1" s="58"/>
      <c r="E1" s="150"/>
      <c r="F1" s="150"/>
    </row>
    <row r="2" spans="1:6" s="60" customFormat="1" ht="9" customHeight="1">
      <c r="A2" s="58"/>
      <c r="B2" s="58"/>
      <c r="C2" s="58"/>
      <c r="D2" s="58"/>
      <c r="E2" s="150"/>
      <c r="F2" s="150"/>
    </row>
    <row r="3" spans="1:6" s="60" customFormat="1" ht="18.75">
      <c r="A3" s="58" t="s">
        <v>34</v>
      </c>
      <c r="B3" s="58"/>
      <c r="C3" s="58"/>
      <c r="D3" s="58"/>
    </row>
    <row r="4" spans="1:6" ht="18.75" customHeight="1">
      <c r="A4" s="58" t="s">
        <v>35</v>
      </c>
      <c r="B4" s="61"/>
      <c r="C4" s="61"/>
      <c r="D4" s="61"/>
    </row>
    <row r="5" spans="1:6" s="64" customFormat="1" ht="15.75">
      <c r="A5" s="62" t="s">
        <v>121</v>
      </c>
      <c r="B5" s="62"/>
      <c r="C5" s="62"/>
      <c r="D5" s="62"/>
    </row>
    <row r="6" spans="1:6" s="64" customFormat="1" ht="15.75">
      <c r="A6" s="62" t="s">
        <v>122</v>
      </c>
      <c r="B6" s="62"/>
      <c r="C6" s="62"/>
      <c r="D6" s="62"/>
    </row>
    <row r="7" spans="1:6" ht="9" customHeight="1">
      <c r="A7" s="61"/>
      <c r="B7" s="61"/>
      <c r="C7" s="61"/>
      <c r="D7" s="151"/>
    </row>
    <row r="8" spans="1:6" ht="15.75">
      <c r="A8" s="152" t="s">
        <v>123</v>
      </c>
      <c r="B8" s="153" t="s">
        <v>3</v>
      </c>
      <c r="C8" s="62"/>
      <c r="D8" s="154"/>
    </row>
    <row r="9" spans="1:6" ht="9" customHeight="1">
      <c r="A9" s="63"/>
      <c r="B9" s="63"/>
      <c r="C9" s="63"/>
      <c r="D9" s="155"/>
    </row>
    <row r="10" spans="1:6" ht="15.75">
      <c r="A10" s="76" t="s">
        <v>124</v>
      </c>
      <c r="B10" s="77"/>
      <c r="C10" s="77"/>
      <c r="D10" s="156"/>
    </row>
    <row r="11" spans="1:6" s="84" customFormat="1" ht="15.75">
      <c r="A11" s="79" t="s">
        <v>125</v>
      </c>
      <c r="B11" s="80" t="s">
        <v>7</v>
      </c>
      <c r="C11" s="79" t="s">
        <v>8</v>
      </c>
      <c r="D11" s="157" t="s">
        <v>9</v>
      </c>
    </row>
    <row r="12" spans="1:6" ht="20.25" customHeight="1">
      <c r="A12" s="158">
        <v>1</v>
      </c>
      <c r="B12" s="159" t="s">
        <v>10</v>
      </c>
      <c r="C12" s="19"/>
      <c r="D12" s="20"/>
    </row>
    <row r="13" spans="1:6" s="162" customFormat="1" ht="20.25" customHeight="1">
      <c r="A13" s="94" t="s">
        <v>126</v>
      </c>
      <c r="B13" s="97" t="s">
        <v>11</v>
      </c>
      <c r="C13" s="160">
        <v>7456319</v>
      </c>
      <c r="D13" s="161">
        <f>C13/C26</f>
        <v>0.26635361215915093</v>
      </c>
    </row>
    <row r="14" spans="1:6" ht="20.25" customHeight="1">
      <c r="A14" s="94" t="s">
        <v>127</v>
      </c>
      <c r="B14" s="97" t="s">
        <v>12</v>
      </c>
      <c r="C14" s="160">
        <v>3232242</v>
      </c>
      <c r="D14" s="161">
        <f t="shared" ref="D14:D19" si="0">C14/C$26</f>
        <v>0.11546170866248054</v>
      </c>
    </row>
    <row r="15" spans="1:6" ht="20.25" customHeight="1">
      <c r="A15" s="94" t="s">
        <v>128</v>
      </c>
      <c r="B15" s="97" t="s">
        <v>13</v>
      </c>
      <c r="C15" s="160">
        <v>2259430</v>
      </c>
      <c r="D15" s="161">
        <f t="shared" si="0"/>
        <v>8.0711050844357701E-2</v>
      </c>
    </row>
    <row r="16" spans="1:6" ht="20.25" customHeight="1">
      <c r="A16" s="94" t="s">
        <v>129</v>
      </c>
      <c r="B16" s="97" t="s">
        <v>14</v>
      </c>
      <c r="C16" s="160">
        <v>5152828</v>
      </c>
      <c r="D16" s="161">
        <f t="shared" si="0"/>
        <v>0.18406862027158619</v>
      </c>
    </row>
    <row r="17" spans="1:5" ht="20.25" customHeight="1">
      <c r="A17" s="94" t="s">
        <v>130</v>
      </c>
      <c r="B17" s="97" t="s">
        <v>15</v>
      </c>
      <c r="C17" s="160">
        <v>124500</v>
      </c>
      <c r="D17" s="161">
        <f t="shared" si="0"/>
        <v>4.4473720496419596E-3</v>
      </c>
    </row>
    <row r="18" spans="1:5" ht="20.25" customHeight="1">
      <c r="A18" s="94"/>
      <c r="B18" s="163" t="s">
        <v>16</v>
      </c>
      <c r="C18" s="26">
        <f>SUM(C13:C17)</f>
        <v>18225319</v>
      </c>
      <c r="D18" s="164">
        <f t="shared" si="0"/>
        <v>0.65104236398721727</v>
      </c>
    </row>
    <row r="19" spans="1:5" ht="20.25" customHeight="1">
      <c r="A19" s="94">
        <v>2</v>
      </c>
      <c r="B19" s="97" t="s">
        <v>17</v>
      </c>
      <c r="C19" s="165">
        <v>390100</v>
      </c>
      <c r="D19" s="166">
        <f t="shared" si="0"/>
        <v>1.393509908887814E-2</v>
      </c>
    </row>
    <row r="20" spans="1:5" ht="20.25" customHeight="1">
      <c r="A20" s="94">
        <v>3</v>
      </c>
      <c r="B20" s="97" t="s">
        <v>18</v>
      </c>
      <c r="C20" s="165">
        <v>1206778</v>
      </c>
      <c r="D20" s="161">
        <f>C20/C26</f>
        <v>4.3108359416247591E-2</v>
      </c>
    </row>
    <row r="21" spans="1:5" ht="20.25" customHeight="1">
      <c r="A21" s="94">
        <v>4</v>
      </c>
      <c r="B21" s="97" t="s">
        <v>19</v>
      </c>
      <c r="C21" s="165">
        <v>5594663</v>
      </c>
      <c r="D21" s="161">
        <f>C21/C26</f>
        <v>0.19985178998687578</v>
      </c>
    </row>
    <row r="22" spans="1:5" ht="20.25" customHeight="1">
      <c r="A22" s="94">
        <v>5</v>
      </c>
      <c r="B22" s="97" t="s">
        <v>20</v>
      </c>
      <c r="C22" s="165">
        <v>727200</v>
      </c>
      <c r="D22" s="161">
        <f>C22/C26</f>
        <v>2.597693939357135E-2</v>
      </c>
    </row>
    <row r="23" spans="1:5" ht="20.25" customHeight="1">
      <c r="A23" s="94">
        <v>6</v>
      </c>
      <c r="B23" s="97" t="s">
        <v>21</v>
      </c>
      <c r="C23" s="165">
        <v>50000</v>
      </c>
      <c r="D23" s="161">
        <f>C23/C26</f>
        <v>1.7860931926272931E-3</v>
      </c>
    </row>
    <row r="24" spans="1:5" ht="20.25" customHeight="1">
      <c r="A24" s="94">
        <v>7</v>
      </c>
      <c r="B24" s="97" t="s">
        <v>22</v>
      </c>
      <c r="C24" s="165">
        <v>1800000</v>
      </c>
      <c r="D24" s="161">
        <f>C24/C26</f>
        <v>6.4299354934582553E-2</v>
      </c>
    </row>
    <row r="25" spans="1:5" ht="20.25" customHeight="1">
      <c r="A25" s="129">
        <v>8</v>
      </c>
      <c r="B25" s="130" t="s">
        <v>23</v>
      </c>
      <c r="C25" s="167">
        <v>0</v>
      </c>
      <c r="D25" s="168">
        <f>C25/C26</f>
        <v>0</v>
      </c>
    </row>
    <row r="26" spans="1:5" s="84" customFormat="1" ht="25.5" customHeight="1">
      <c r="A26" s="79"/>
      <c r="B26" s="82" t="s">
        <v>24</v>
      </c>
      <c r="C26" s="33">
        <f>C18+C19+C20+C21+C22+C23+C24+C25</f>
        <v>27994060</v>
      </c>
      <c r="D26" s="169">
        <f>D18+D19+D20+D21+D22+D23+D24+D25</f>
        <v>1</v>
      </c>
    </row>
    <row r="27" spans="1:5" ht="15.75">
      <c r="A27" s="63"/>
      <c r="B27" s="63"/>
      <c r="C27" s="63"/>
      <c r="D27" s="155"/>
    </row>
    <row r="28" spans="1:5" ht="15.75">
      <c r="A28" s="64"/>
      <c r="B28" s="170"/>
      <c r="C28" s="170"/>
      <c r="D28" s="171"/>
      <c r="E28" s="172"/>
    </row>
  </sheetData>
  <printOptions horizontalCentered="1" verticalCentered="1"/>
  <pageMargins left="0.25" right="0.25" top="0.25" bottom="0.25" header="0.25" footer="0.15"/>
  <pageSetup scale="97" orientation="landscape" r:id="rId1"/>
  <headerFooter alignWithMargins="0">
    <oddHeader>&amp;L&amp;"Times New Roman,Bold"&amp;6SRA3
Page 4
Revised June 2001</oddHeader>
    <oddFooter>&amp;L&amp;6&amp;D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1"/>
  <sheetViews>
    <sheetView topLeftCell="A4" zoomScale="75" workbookViewId="0">
      <selection activeCell="D31" sqref="D31:D43"/>
    </sheetView>
  </sheetViews>
  <sheetFormatPr defaultRowHeight="12.75"/>
  <cols>
    <col min="1" max="1" width="90.83203125" customWidth="1"/>
    <col min="2" max="2" width="24.83203125" customWidth="1"/>
    <col min="3" max="3" width="19.6640625" customWidth="1"/>
    <col min="4" max="4" width="3.5" customWidth="1"/>
    <col min="5" max="5" width="75.6640625" customWidth="1"/>
  </cols>
  <sheetData>
    <row r="1" spans="1:5" ht="18.75" customHeight="1">
      <c r="A1" s="58" t="s">
        <v>0</v>
      </c>
      <c r="B1" s="174"/>
      <c r="C1" s="174"/>
    </row>
    <row r="2" spans="1:5" ht="9.75" customHeight="1">
      <c r="A2" s="58"/>
      <c r="B2" s="174"/>
      <c r="C2" s="174"/>
    </row>
    <row r="3" spans="1:5" s="120" customFormat="1" ht="18.75">
      <c r="A3" s="58" t="s">
        <v>34</v>
      </c>
      <c r="B3" s="58"/>
      <c r="C3" s="58"/>
      <c r="D3" s="119"/>
    </row>
    <row r="4" spans="1:5" ht="18.75">
      <c r="A4" s="58" t="s">
        <v>35</v>
      </c>
      <c r="B4" s="58"/>
      <c r="C4" s="58"/>
      <c r="D4" s="57"/>
    </row>
    <row r="5" spans="1:5" ht="9" customHeight="1">
      <c r="A5" s="61"/>
      <c r="B5" s="61"/>
      <c r="C5" s="61"/>
      <c r="D5" s="57"/>
    </row>
    <row r="6" spans="1:5" ht="18" customHeight="1">
      <c r="A6" s="62" t="s">
        <v>131</v>
      </c>
      <c r="B6" s="62"/>
      <c r="C6" s="62"/>
      <c r="D6" s="57"/>
    </row>
    <row r="7" spans="1:5" s="60" customFormat="1" ht="18" customHeight="1">
      <c r="A7" s="62" t="s">
        <v>132</v>
      </c>
      <c r="B7" s="62"/>
      <c r="C7" s="62"/>
      <c r="D7" s="59"/>
      <c r="E7" s="175" t="s">
        <v>133</v>
      </c>
    </row>
    <row r="8" spans="1:5" s="60" customFormat="1" ht="9" customHeight="1" thickBot="1">
      <c r="A8" s="61"/>
      <c r="B8" s="61"/>
      <c r="C8" s="61"/>
      <c r="D8" s="59"/>
    </row>
    <row r="9" spans="1:5" ht="15" customHeight="1">
      <c r="A9" s="152" t="s">
        <v>134</v>
      </c>
      <c r="B9" s="176"/>
      <c r="C9" s="177"/>
      <c r="D9" s="63"/>
      <c r="E9" s="178" t="s">
        <v>135</v>
      </c>
    </row>
    <row r="10" spans="1:5" s="64" customFormat="1" ht="6.75" customHeight="1">
      <c r="A10" s="63"/>
      <c r="B10" s="63"/>
      <c r="C10" s="63"/>
      <c r="D10" s="63"/>
      <c r="E10" s="179"/>
    </row>
    <row r="11" spans="1:5" ht="15" customHeight="1">
      <c r="A11" s="180" t="s">
        <v>136</v>
      </c>
      <c r="B11" s="181" t="s">
        <v>8</v>
      </c>
      <c r="C11" s="182" t="s">
        <v>9</v>
      </c>
      <c r="D11" s="63"/>
      <c r="E11" s="183"/>
    </row>
    <row r="12" spans="1:5" ht="15" customHeight="1">
      <c r="A12" s="184" t="s">
        <v>137</v>
      </c>
      <c r="B12" s="185">
        <v>7799603</v>
      </c>
      <c r="C12" s="186"/>
      <c r="D12" s="63"/>
      <c r="E12" s="187"/>
    </row>
    <row r="13" spans="1:5" ht="15" customHeight="1">
      <c r="A13" s="188" t="s">
        <v>138</v>
      </c>
      <c r="B13" s="189">
        <v>0</v>
      </c>
      <c r="C13" s="190"/>
      <c r="D13" s="63"/>
      <c r="E13" s="187"/>
    </row>
    <row r="14" spans="1:5" ht="15" customHeight="1">
      <c r="A14" s="191" t="s">
        <v>139</v>
      </c>
      <c r="B14" s="192"/>
      <c r="C14" s="193"/>
      <c r="D14" s="63"/>
      <c r="E14" s="187"/>
    </row>
    <row r="15" spans="1:5" s="84" customFormat="1" ht="15" customHeight="1">
      <c r="A15" s="194" t="s">
        <v>140</v>
      </c>
      <c r="B15" s="195">
        <f>B12-B13</f>
        <v>7799603</v>
      </c>
      <c r="C15" s="196" t="s">
        <v>141</v>
      </c>
      <c r="D15" s="197"/>
      <c r="E15" s="187"/>
    </row>
    <row r="16" spans="1:5" s="84" customFormat="1" ht="15" customHeight="1">
      <c r="A16" s="191" t="s">
        <v>142</v>
      </c>
      <c r="B16" s="198"/>
      <c r="C16" s="199"/>
      <c r="D16" s="197"/>
      <c r="E16" s="187"/>
    </row>
    <row r="17" spans="1:5" s="84" customFormat="1" ht="15" customHeight="1">
      <c r="A17" s="200" t="s">
        <v>143</v>
      </c>
      <c r="B17" s="92">
        <v>14038756</v>
      </c>
      <c r="C17" s="93">
        <f t="shared" ref="C17:C30" si="0">B17/B$31</f>
        <v>0.52217490987593151</v>
      </c>
      <c r="D17" s="197"/>
      <c r="E17" s="201" t="s">
        <v>144</v>
      </c>
    </row>
    <row r="18" spans="1:5" s="84" customFormat="1" ht="15" customHeight="1">
      <c r="A18" s="95" t="s">
        <v>145</v>
      </c>
      <c r="B18" s="202">
        <v>120084</v>
      </c>
      <c r="C18" s="93">
        <f t="shared" si="0"/>
        <v>4.466553295572725E-3</v>
      </c>
      <c r="D18" s="197"/>
      <c r="E18" s="201" t="s">
        <v>146</v>
      </c>
    </row>
    <row r="19" spans="1:5" s="204" customFormat="1" ht="15" customHeight="1">
      <c r="A19" s="203" t="s">
        <v>147</v>
      </c>
      <c r="B19" s="148">
        <v>0</v>
      </c>
      <c r="C19" s="99">
        <f t="shared" si="0"/>
        <v>0</v>
      </c>
      <c r="D19" s="125"/>
      <c r="E19" s="187"/>
    </row>
    <row r="20" spans="1:5" s="84" customFormat="1" ht="15" customHeight="1">
      <c r="A20" s="203" t="s">
        <v>148</v>
      </c>
      <c r="B20" s="148">
        <v>0</v>
      </c>
      <c r="C20" s="99">
        <f t="shared" si="0"/>
        <v>0</v>
      </c>
      <c r="D20" s="197"/>
      <c r="E20" s="187"/>
    </row>
    <row r="21" spans="1:5" s="84" customFormat="1" ht="15" customHeight="1">
      <c r="A21" s="203" t="s">
        <v>149</v>
      </c>
      <c r="B21" s="148">
        <v>7725576</v>
      </c>
      <c r="C21" s="99">
        <f t="shared" si="0"/>
        <v>0.28735465959659529</v>
      </c>
      <c r="D21" s="197"/>
      <c r="E21" s="187" t="s">
        <v>150</v>
      </c>
    </row>
    <row r="22" spans="1:5" ht="15" customHeight="1">
      <c r="A22" s="203" t="s">
        <v>151</v>
      </c>
      <c r="B22" s="148">
        <v>1496170</v>
      </c>
      <c r="C22" s="99">
        <f t="shared" si="0"/>
        <v>5.5650403419581655E-2</v>
      </c>
      <c r="D22" s="63"/>
      <c r="E22" s="187" t="s">
        <v>150</v>
      </c>
    </row>
    <row r="23" spans="1:5" ht="15" customHeight="1">
      <c r="A23" s="203" t="s">
        <v>152</v>
      </c>
      <c r="B23" s="148">
        <v>1659860</v>
      </c>
      <c r="C23" s="99">
        <f t="shared" si="0"/>
        <v>6.1738892385241523E-2</v>
      </c>
      <c r="D23" s="63"/>
      <c r="E23" s="187"/>
    </row>
    <row r="24" spans="1:5" ht="15" customHeight="1">
      <c r="A24" s="205" t="s">
        <v>153</v>
      </c>
      <c r="B24" s="148">
        <v>772842</v>
      </c>
      <c r="C24" s="206">
        <f t="shared" si="0"/>
        <v>2.8746044286141501E-2</v>
      </c>
      <c r="D24" s="63"/>
      <c r="E24" s="187"/>
    </row>
    <row r="25" spans="1:5" ht="15" customHeight="1">
      <c r="A25" s="205" t="s">
        <v>154</v>
      </c>
      <c r="B25" s="92">
        <v>0</v>
      </c>
      <c r="C25" s="206">
        <f t="shared" si="0"/>
        <v>0</v>
      </c>
      <c r="D25" s="63"/>
      <c r="E25" s="187"/>
    </row>
    <row r="26" spans="1:5" ht="15" customHeight="1">
      <c r="A26" s="203" t="s">
        <v>155</v>
      </c>
      <c r="B26" s="92">
        <v>14000</v>
      </c>
      <c r="C26" s="99">
        <f t="shared" si="0"/>
        <v>5.2073337112369797E-4</v>
      </c>
      <c r="D26" s="63"/>
      <c r="E26" s="187"/>
    </row>
    <row r="27" spans="1:5" ht="15" customHeight="1">
      <c r="A27" s="203" t="s">
        <v>156</v>
      </c>
      <c r="B27" s="92">
        <v>0</v>
      </c>
      <c r="C27" s="99">
        <f t="shared" si="0"/>
        <v>0</v>
      </c>
      <c r="D27" s="63"/>
      <c r="E27" s="187" t="s">
        <v>157</v>
      </c>
    </row>
    <row r="28" spans="1:5" ht="15" customHeight="1">
      <c r="A28" s="203" t="s">
        <v>158</v>
      </c>
      <c r="B28" s="207">
        <v>0</v>
      </c>
      <c r="C28" s="99">
        <f t="shared" si="0"/>
        <v>0</v>
      </c>
      <c r="D28" s="208"/>
      <c r="E28" s="209"/>
    </row>
    <row r="29" spans="1:5" ht="15" customHeight="1">
      <c r="A29" s="203" t="s">
        <v>159</v>
      </c>
      <c r="B29" s="92">
        <v>41000</v>
      </c>
      <c r="C29" s="99">
        <f t="shared" si="0"/>
        <v>1.5250048725765442E-3</v>
      </c>
      <c r="D29" s="63"/>
      <c r="E29" s="187"/>
    </row>
    <row r="30" spans="1:5" ht="15" customHeight="1">
      <c r="A30" s="210" t="s">
        <v>160</v>
      </c>
      <c r="B30" s="92">
        <v>1016872</v>
      </c>
      <c r="C30" s="93">
        <f t="shared" si="0"/>
        <v>3.7822798897235499E-2</v>
      </c>
      <c r="D30" s="63"/>
      <c r="E30" s="211" t="s">
        <v>161</v>
      </c>
    </row>
    <row r="31" spans="1:5" ht="15" customHeight="1">
      <c r="A31" s="194" t="s">
        <v>162</v>
      </c>
      <c r="B31" s="195">
        <f>SUM(B17:B30)</f>
        <v>26885160</v>
      </c>
      <c r="C31" s="212">
        <f>SUM(C17:C30)</f>
        <v>1</v>
      </c>
      <c r="D31" s="63"/>
      <c r="E31" s="187"/>
    </row>
    <row r="32" spans="1:5" ht="15" customHeight="1">
      <c r="A32" s="194" t="s">
        <v>163</v>
      </c>
      <c r="B32" s="195">
        <f>B15+B31</f>
        <v>34684763</v>
      </c>
      <c r="C32" s="196" t="s">
        <v>141</v>
      </c>
      <c r="D32" s="63"/>
      <c r="E32" s="187"/>
    </row>
    <row r="33" spans="1:5" ht="15" customHeight="1">
      <c r="A33" s="194" t="s">
        <v>164</v>
      </c>
      <c r="B33" s="195">
        <f>'Schedule B - I'!C26</f>
        <v>27994060</v>
      </c>
      <c r="C33" s="196" t="s">
        <v>141</v>
      </c>
      <c r="D33" s="63"/>
      <c r="E33" s="187"/>
    </row>
    <row r="34" spans="1:5" ht="15" customHeight="1" thickBot="1">
      <c r="A34" s="213" t="s">
        <v>165</v>
      </c>
      <c r="B34" s="103">
        <f>B32-B33</f>
        <v>6690703</v>
      </c>
      <c r="C34" s="214" t="s">
        <v>141</v>
      </c>
      <c r="D34" s="63"/>
      <c r="E34" s="215"/>
    </row>
    <row r="35" spans="1:5" ht="15" customHeight="1">
      <c r="A35" s="125"/>
      <c r="B35" s="216"/>
      <c r="C35" s="217"/>
      <c r="D35" s="63"/>
      <c r="E35" s="218"/>
    </row>
    <row r="36" spans="1:5" s="84" customFormat="1" ht="21.75" customHeight="1">
      <c r="A36" s="63"/>
      <c r="B36" s="63"/>
      <c r="C36" s="63"/>
      <c r="D36" s="197"/>
    </row>
    <row r="37" spans="1:5" s="84" customFormat="1" ht="21.75" customHeight="1">
      <c r="A37" s="219" t="s">
        <v>166</v>
      </c>
      <c r="B37" s="123"/>
      <c r="C37" s="87"/>
      <c r="D37" s="197"/>
    </row>
    <row r="38" spans="1:5" s="84" customFormat="1" ht="21.75" customHeight="1">
      <c r="A38" s="220" t="s">
        <v>167</v>
      </c>
      <c r="B38" s="221">
        <f>'Schedule A - I'!E30</f>
        <v>12818348</v>
      </c>
      <c r="C38" s="222"/>
      <c r="D38" s="83"/>
    </row>
    <row r="39" spans="1:5" ht="15.75">
      <c r="A39" s="220" t="s">
        <v>168</v>
      </c>
      <c r="B39" s="221">
        <f>SUM(B20:B29)</f>
        <v>11709448</v>
      </c>
      <c r="C39" s="222"/>
      <c r="D39" s="57"/>
    </row>
    <row r="40" spans="1:5" ht="13.5" thickBot="1">
      <c r="A40" s="223" t="s">
        <v>169</v>
      </c>
      <c r="B40" s="224">
        <f>+B38-B39</f>
        <v>1108900</v>
      </c>
      <c r="C40" s="225"/>
    </row>
    <row r="41" spans="1:5">
      <c r="A41" s="226"/>
      <c r="B41" s="227"/>
      <c r="C41" s="228"/>
    </row>
  </sheetData>
  <mergeCells count="1">
    <mergeCell ref="B9:C9"/>
  </mergeCells>
  <printOptions horizontalCentered="1" verticalCentered="1"/>
  <pageMargins left="0.25" right="0.25" top="0.25" bottom="0.25" header="0.25" footer="0.2"/>
  <pageSetup orientation="landscape" r:id="rId1"/>
  <headerFooter alignWithMargins="0">
    <oddHeader>&amp;L&amp;6&amp; SR-A3
&amp; Page &amp; 5
&amp; Revised 3-04</oddHeader>
    <oddFooter>&amp;L&amp;6&amp;D  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Stimulus Form</vt:lpstr>
      <vt:lpstr>Schedule A - I</vt:lpstr>
      <vt:lpstr>Schedule B - I</vt:lpstr>
      <vt:lpstr>Schedule C - I</vt:lpstr>
      <vt:lpstr>'Schedule A - I'!Print_Area</vt:lpstr>
      <vt:lpstr>'Schedule C - I'!Print_Area</vt:lpstr>
    </vt:vector>
  </TitlesOfParts>
  <Company>Oklahoma State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ashleal</dc:creator>
  <cp:lastModifiedBy>ashleal</cp:lastModifiedBy>
  <dcterms:created xsi:type="dcterms:W3CDTF">2010-06-28T15:25:14Z</dcterms:created>
  <dcterms:modified xsi:type="dcterms:W3CDTF">2010-06-28T15:25:26Z</dcterms:modified>
</cp:coreProperties>
</file>